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4240" windowHeight="132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25" i="294"/>
  <c r="I82"/>
  <c r="J82"/>
  <c r="J19" l="1"/>
  <c r="H24" l="1"/>
  <c r="I24"/>
  <c r="J24"/>
  <c r="G24"/>
  <c r="G18" l="1"/>
  <c r="J83"/>
  <c r="G82"/>
  <c r="J46" l="1"/>
  <c r="G40" l="1"/>
  <c r="I83"/>
  <c r="I81" s="1"/>
  <c r="G83"/>
  <c r="G81" s="1"/>
  <c r="H72"/>
  <c r="J71"/>
  <c r="H71"/>
  <c r="B2" i="290"/>
  <c r="B3"/>
  <c r="J81" i="294" l="1"/>
  <c r="H68" l="1"/>
  <c r="H70" s="1"/>
  <c r="J72" l="1"/>
  <c r="G72" l="1"/>
  <c r="G29"/>
  <c r="J68"/>
  <c r="J70" s="1"/>
  <c r="I72"/>
  <c r="I68" l="1"/>
  <c r="I70" s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<sst xmlns="http://schemas.openxmlformats.org/spreadsheetml/2006/main" count="7706" uniqueCount="1566">
  <si>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</si>
  <si>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</si>
  <si>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</si>
  <si>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</si>
  <si>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</si>
  <si>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</si>
  <si>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</si>
  <si>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</si>
  <si>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</si>
  <si>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</si>
  <si>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</si>
  <si>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</si>
  <si>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</si>
  <si>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</si>
  <si>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</si>
  <si>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</si>
  <si>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</si>
  <si>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</si>
  <si>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</si>
  <si>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</si>
  <si>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</si>
  <si>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</si>
  <si>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</si>
  <si>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</si>
  <si>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</si>
  <si>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</si>
  <si>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</si>
  <si>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</si>
  <si>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</si>
  <si>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</si>
  <si>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</si>
  <si>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</si>
  <si>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</si>
  <si>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</si>
  <si>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</si>
  <si>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</si>
  <si>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</si>
  <si>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</si>
  <si>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</si>
  <si>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</si>
  <si>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</si>
  <si>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</si>
  <si>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</si>
  <si>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</si>
  <si>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</si>
  <si>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</si>
  <si>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</si>
  <si>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</si>
  <si>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</si>
  <si>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</si>
  <si>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</si>
  <si>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</si>
  <si>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</si>
  <si>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</si>
  <si>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</si>
  <si>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</si>
  <si>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</si>
  <si>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</si>
  <si>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</si>
  <si>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</si>
  <si>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</si>
  <si>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</si>
  <si>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</si>
  <si>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</si>
  <si>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</si>
  <si>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</si>
  <si>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</si>
  <si>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</si>
  <si>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</si>
  <si>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</si>
  <si>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</si>
  <si>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</si>
  <si>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</si>
  <si>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</si>
  <si>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</si>
  <si>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</si>
  <si>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</si>
  <si>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</si>
  <si>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</si>
  <si>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</si>
  <si>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</si>
  <si>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</si>
  <si>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</si>
  <si>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</si>
  <si>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</si>
  <si>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</si>
  <si>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</si>
  <si>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</si>
  <si>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</si>
  <si>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</si>
  <si>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</si>
  <si>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</si>
  <si>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</si>
  <si>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</si>
  <si>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</si>
  <si>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</si>
  <si>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</si>
  <si>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</si>
  <si>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</si>
  <si>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</si>
  <si>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</si>
  <si>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</si>
  <si>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</si>
  <si>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</si>
  <si>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</si>
  <si>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</si>
  <si>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</si>
  <si>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</si>
  <si>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</si>
  <si>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</si>
  <si>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</si>
  <si>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</si>
  <si>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</si>
  <si>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</si>
  <si>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</si>
  <si>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</si>
  <si>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</si>
  <si>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</si>
  <si>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</si>
  <si>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</si>
  <si>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</si>
  <si>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</si>
  <si>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</si>
  <si>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</si>
  <si>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</si>
  <si>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</si>
  <si>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</si>
  <si>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</si>
  <si>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</si>
  <si>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</si>
  <si>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</si>
  <si>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</si>
  <si>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</si>
  <si>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</si>
  <si>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</si>
  <si>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</si>
  <si>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</si>
  <si>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</si>
  <si>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</si>
  <si>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</si>
  <si>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</si>
  <si>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</si>
  <si>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</si>
  <si>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</si>
  <si>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</si>
  <si>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</si>
  <si>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</si>
  <si>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</si>
  <si>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</si>
  <si>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</si>
  <si>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</si>
  <si>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</si>
  <si>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</si>
  <si>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</si>
  <si>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</si>
  <si>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</si>
  <si>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</si>
  <si>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</si>
  <si>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</si>
  <si>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</si>
  <si>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</si>
  <si>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</si>
  <si>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</si>
  <si>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</si>
  <si>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</si>
  <si>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</si>
  <si>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</si>
  <si>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</si>
  <si>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</si>
  <si>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</si>
  <si>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</si>
  <si>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</si>
  <si>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</si>
  <si>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</si>
  <si>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</si>
  <si>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</si>
  <si>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</si>
  <si>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</si>
  <si>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</si>
  <si>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</si>
  <si>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</si>
  <si>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</si>
  <si>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</si>
  <si>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</si>
  <si>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</si>
  <si>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</si>
  <si>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</si>
  <si>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</si>
  <si>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</si>
  <si>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</si>
  <si>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</si>
  <si>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</si>
  <si>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</si>
  <si>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</si>
  <si>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</si>
  <si>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</si>
  <si>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</si>
  <si>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</si>
  <si>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</si>
  <si>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</si>
  <si>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</si>
  <si>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</si>
  <si>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</si>
  <si>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</si>
  <si>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</si>
  <si>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</si>
  <si>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</si>
  <si>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</si>
  <si>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</si>
  <si>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</si>
  <si>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</si>
  <si>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</si>
  <si>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</si>
  <si>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</si>
  <si>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</si>
  <si>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</si>
  <si>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</si>
  <si>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</si>
  <si>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</si>
  <si>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</si>
  <si>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</si>
  <si>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</si>
  <si>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</si>
  <si>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</si>
  <si>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</si>
  <si>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</si>
  <si>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</si>
  <si>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</si>
  <si>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</si>
  <si>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</si>
  <si>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</si>
  <si>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</si>
  <si>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</si>
  <si>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</si>
  <si>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</si>
  <si>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</si>
  <si>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</si>
  <si>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</si>
  <si>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</si>
  <si>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</si>
  <si>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</si>
  <si>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</si>
  <si>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</si>
  <si>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</si>
  <si>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</si>
  <si>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</si>
  <si>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</si>
  <si>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</si>
  <si>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</si>
  <si>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</si>
  <si>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</si>
  <si>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</si>
  <si>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</si>
  <si>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</si>
  <si>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</si>
  <si>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</si>
  <si>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</si>
  <si>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</si>
  <si>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</si>
  <si>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</si>
  <si>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</si>
  <si>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</si>
  <si>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</si>
  <si>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</si>
  <si>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</si>
  <si>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</si>
  <si>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</si>
  <si>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</si>
  <si>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</si>
  <si>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</si>
  <si>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</si>
  <si>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</si>
  <si>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</si>
  <si>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</si>
  <si>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</si>
  <si>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</si>
  <si>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</si>
  <si>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</si>
  <si>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</si>
  <si>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</si>
  <si>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</si>
  <si>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</si>
  <si>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</si>
  <si>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</si>
  <si>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</si>
  <si>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</si>
  <si>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</si>
  <si>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</si>
  <si>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</si>
  <si>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</si>
  <si>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</si>
  <si>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</si>
  <si>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</si>
  <si>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</si>
  <si>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</si>
  <si>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</si>
  <si>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</si>
  <si>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</si>
  <si>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</si>
  <si>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</si>
  <si>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</si>
  <si>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</si>
  <si>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</si>
  <si>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</si>
  <si>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</si>
  <si>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</si>
  <si>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</si>
  <si>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</si>
  <si>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</si>
  <si>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</si>
  <si>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</si>
  <si>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</si>
  <si>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</si>
  <si>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</si>
  <si>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</si>
  <si>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</si>
  <si>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</si>
  <si>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</si>
  <si>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</si>
  <si>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</si>
  <si>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</si>
  <si>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</si>
  <si>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</si>
  <si>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</si>
  <si>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</si>
  <si>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</si>
  <si>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</si>
  <si>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</si>
  <si>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</si>
  <si>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</si>
  <si>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</si>
  <si>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</si>
  <si>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</si>
  <si>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</si>
  <si>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</si>
  <si>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</si>
  <si>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</si>
  <si>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</si>
  <si>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</si>
  <si>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</si>
  <si>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</si>
  <si>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</si>
  <si>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</si>
  <si>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</si>
  <si>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</si>
  <si>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</si>
  <si>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</si>
  <si>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</si>
  <si>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</si>
  <si>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</si>
  <si>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</si>
  <si>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</si>
  <si>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</si>
  <si>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</si>
  <si>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</si>
  <si>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</si>
  <si>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</si>
  <si>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</si>
  <si>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</si>
  <si>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</si>
  <si>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</si>
  <si>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</si>
  <si>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</si>
  <si>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</si>
  <si>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</si>
  <si>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</si>
  <si>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</si>
  <si>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</si>
  <si>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</si>
  <si>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</si>
  <si>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</si>
  <si>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</si>
  <si>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</si>
  <si>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</si>
  <si>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</si>
  <si>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</si>
  <si>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</si>
  <si>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</si>
  <si>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</si>
  <si>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</si>
  <si>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</si>
  <si>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</si>
  <si>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</si>
  <si>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</si>
  <si>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</si>
  <si>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</si>
  <si>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</si>
  <si>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</si>
  <si>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</si>
  <si>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</si>
  <si>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</si>
  <si>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</si>
  <si>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</si>
  <si>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</si>
  <si>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</si>
  <si>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</si>
  <si>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</si>
  <si>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</si>
  <si>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</si>
  <si>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</si>
  <si>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</si>
  <si>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</si>
  <si>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</si>
  <si>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</si>
  <si>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</si>
  <si>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</si>
  <si>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</si>
  <si>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</si>
  <si>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</si>
  <si>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</si>
  <si>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</si>
  <si>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</si>
  <si>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</si>
  <si>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</si>
  <si>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</si>
  <si>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</si>
  <si>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</si>
  <si>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</si>
  <si>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</si>
  <si>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</si>
  <si>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</si>
  <si>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</si>
  <si>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</si>
  <si>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</si>
  <si>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</si>
  <si>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</si>
  <si>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</si>
  <si>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</si>
  <si>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</si>
  <si>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</si>
  <si>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</si>
  <si>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</si>
  <si>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</si>
  <si>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</si>
  <si>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</si>
  <si>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</si>
  <si>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</si>
  <si>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</si>
  <si>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</si>
  <si>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</si>
  <si>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</si>
  <si>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</si>
  <si>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</si>
  <si>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</si>
  <si>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</si>
  <si>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</si>
  <si>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</si>
  <si>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</si>
  <si>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</si>
  <si>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</si>
  <si>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</si>
  <si>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</si>
  <si>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</si>
  <si>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</si>
  <si>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</si>
  <si>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</si>
  <si>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</si>
  <si>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</si>
  <si>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</si>
  <si>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</si>
  <si>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</si>
  <si>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</si>
  <si>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</si>
  <si>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</si>
  <si>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</si>
  <si>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</si>
  <si>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</si>
  <si>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</si>
  <si>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</si>
  <si>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</si>
  <si>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</si>
  <si>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</si>
  <si>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</si>
  <si>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</si>
  <si>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</si>
  <si>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</si>
  <si>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</si>
  <si>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</si>
  <si>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</si>
  <si>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</si>
  <si>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</si>
  <si>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</si>
  <si>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</si>
  <si>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</si>
  <si>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</si>
  <si>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</si>
  <si>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</si>
  <si>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</si>
  <si>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</si>
  <si>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</si>
  <si>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</si>
  <si>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</si>
  <si>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</si>
  <si>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</si>
  <si>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</si>
  <si>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</si>
  <si>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</si>
  <si>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</si>
  <si>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</si>
  <si>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</si>
  <si>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</si>
  <si>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</si>
  <si>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</si>
  <si>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</si>
  <si>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</si>
  <si>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</si>
  <si>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</si>
  <si>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</si>
  <si>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</si>
  <si>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</si>
  <si>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</si>
  <si>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</si>
  <si>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</si>
  <si>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</si>
  <si>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</si>
  <si>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</si>
  <si>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</si>
  <si>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</si>
  <si>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</si>
  <si>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</si>
  <si>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</si>
  <si>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</si>
  <si>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</si>
  <si>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</si>
  <si>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</si>
  <si>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</si>
  <si>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</si>
  <si>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</si>
  <si>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</si>
  <si>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</si>
  <si>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</si>
  <si>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</si>
  <si>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</si>
  <si>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</si>
  <si>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</si>
  <si>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</si>
  <si>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</si>
  <si>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</si>
  <si>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</si>
  <si>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</si>
  <si>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</si>
  <si>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</si>
  <si>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</si>
  <si>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</si>
  <si>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</si>
  <si>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</si>
  <si>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</si>
  <si>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</si>
  <si>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</si>
  <si>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</si>
  <si>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</si>
  <si>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</si>
  <si>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</si>
  <si>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</si>
  <si>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</si>
  <si>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</si>
  <si>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</si>
  <si>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</si>
  <si>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</si>
  <si>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</si>
  <si>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</si>
  <si>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</si>
  <si>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</si>
  <si>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</si>
  <si>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</si>
  <si>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</si>
  <si>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</si>
  <si>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</si>
  <si>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</si>
  <si>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</si>
  <si>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</si>
  <si>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</si>
  <si>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</si>
  <si>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</si>
  <si>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</si>
  <si>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</si>
  <si>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</si>
  <si>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</si>
  <si>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</si>
  <si>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</si>
  <si>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</si>
  <si>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</si>
  <si>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</si>
  <si>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</si>
  <si>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</si>
  <si>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</si>
  <si>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</si>
  <si>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</si>
  <si>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</si>
  <si>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</si>
  <si>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</si>
  <si>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</si>
  <si>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</si>
  <si>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</si>
  <si>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</si>
  <si>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</si>
  <si>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</si>
  <si>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</si>
  <si>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</si>
  <si>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</si>
  <si>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</si>
  <si>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</si>
  <si>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</si>
  <si>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</si>
  <si>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</si>
  <si>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</si>
  <si>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</si>
  <si>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</si>
  <si>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</si>
  <si>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</si>
  <si>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</si>
  <si>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</si>
  <si>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</si>
  <si>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</si>
  <si>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</si>
  <si>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</si>
  <si>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</si>
  <si>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</si>
  <si>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</si>
  <si>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</si>
  <si>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</si>
  <si>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</si>
  <si>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</si>
  <si>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</si>
  <si>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</si>
  <si>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</si>
  <si>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</si>
  <si>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</si>
  <si>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</si>
  <si>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</si>
  <si>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</si>
  <si>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</si>
  <si>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</si>
  <si>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</si>
  <si>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</si>
  <si>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</si>
  <si>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</si>
  <si>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</si>
  <si>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</si>
  <si>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</si>
  <si>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</si>
  <si>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</si>
  <si>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</si>
  <si>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</si>
  <si>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</si>
  <si>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</si>
  <si>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</si>
  <si>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</si>
  <si>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</si>
  <si>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</si>
  <si>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</si>
  <si>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</si>
  <si>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</si>
  <si>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</si>
  <si>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</si>
  <si>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</si>
  <si>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</si>
  <si>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</si>
  <si>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</si>
  <si>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</si>
  <si>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</si>
  <si>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</si>
  <si>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</si>
  <si>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</si>
  <si>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</si>
  <si>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</si>
  <si>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</si>
  <si>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</si>
  <si>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</si>
  <si>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</si>
  <si>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</si>
  <si>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</si>
  <si>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</si>
  <si>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</si>
  <si>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</si>
  <si>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</si>
  <si>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</si>
  <si>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</si>
  <si>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</si>
  <si>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</si>
  <si>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</si>
  <si>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</si>
  <si>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</si>
  <si>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</si>
  <si>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</si>
  <si>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</si>
  <si>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</si>
  <si>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</si>
  <si>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</si>
  <si>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</si>
  <si>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</si>
  <si>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</si>
  <si>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</si>
  <si>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</si>
  <si>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</si>
  <si>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</si>
  <si>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</si>
  <si>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</si>
  <si>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</si>
  <si>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</si>
  <si>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</si>
  <si>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</si>
  <si>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</si>
  <si>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</si>
  <si>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</si>
  <si>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</si>
  <si>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</si>
  <si>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</si>
  <si>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</si>
  <si>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</si>
  <si>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</si>
  <si>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</si>
  <si>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</si>
  <si>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</si>
  <si>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</si>
  <si>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</si>
  <si>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</si>
  <si>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</si>
  <si>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</si>
  <si>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</si>
  <si>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</si>
  <si>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</si>
  <si>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</si>
  <si>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</si>
  <si>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</si>
  <si>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</si>
  <si>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</si>
  <si>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</si>
  <si>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</si>
  <si>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</si>
  <si>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</si>
  <si>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</si>
  <si>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</si>
  <si>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</si>
  <si>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</si>
  <si>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</si>
  <si>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</si>
  <si>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</si>
  <si>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</si>
  <si>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</si>
  <si>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</si>
  <si>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</si>
  <si>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</si>
  <si>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</si>
  <si>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</si>
  <si>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</si>
  <si>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</si>
  <si>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</si>
  <si>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</si>
  <si>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</si>
  <si>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</si>
  <si>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</si>
  <si>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</si>
  <si>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</si>
  <si>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</si>
  <si>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</si>
  <si>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</si>
  <si>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</si>
  <si>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</si>
  <si>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</si>
  <si>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</si>
  <si>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</si>
  <si>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</si>
  <si>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</si>
  <si>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</si>
  <si>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</si>
  <si>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</si>
  <si>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</si>
  <si>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</si>
  <si>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</si>
  <si>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</si>
  <si>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</si>
  <si>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</si>
  <si>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</si>
  <si>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</si>
  <si>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</si>
  <si>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</si>
  <si>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</si>
  <si>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</si>
  <si>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</si>
  <si>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</si>
  <si>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</si>
  <si>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</si>
  <si>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</si>
  <si>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</si>
  <si>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</si>
  <si>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</si>
  <si>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</si>
  <si>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</si>
  <si>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</si>
  <si>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</si>
  <si>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</si>
  <si>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</si>
  <si>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</si>
  <si>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</si>
  <si>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</si>
  <si>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</si>
  <si>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</si>
  <si>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</si>
  <si>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</si>
  <si>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</si>
  <si>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</si>
  <si>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</si>
  <si>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</si>
  <si>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</si>
  <si>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</si>
  <si>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</si>
  <si>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</si>
  <si>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</si>
  <si>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</si>
  <si>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</si>
  <si>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</si>
  <si>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</si>
  <si>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</si>
  <si>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</si>
  <si>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</si>
  <si>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</si>
  <si>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</si>
  <si>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</si>
  <si>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</si>
  <si>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</si>
  <si>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</si>
  <si>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</si>
  <si>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</si>
  <si>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</si>
  <si>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</si>
  <si>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</si>
  <si>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</si>
  <si>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</si>
  <si>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</si>
  <si>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</si>
  <si>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</si>
  <si>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</si>
  <si>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</si>
  <si>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</si>
  <si>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</si>
  <si>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</si>
  <si>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</si>
  <si>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</si>
  <si>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</si>
  <si>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</si>
  <si>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</si>
  <si>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</si>
  <si>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</si>
  <si>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</si>
  <si>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</si>
  <si>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</si>
  <si>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</si>
  <si>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</si>
  <si>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</si>
  <si>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</si>
  <si>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</si>
  <si>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</si>
  <si>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</si>
  <si>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</si>
  <si>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</si>
  <si>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</si>
  <si>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</si>
  <si>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</si>
  <si>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</si>
  <si>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</si>
  <si>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</si>
  <si>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</si>
  <si>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</si>
  <si>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</si>
  <si>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</si>
  <si>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</si>
  <si>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</si>
  <si>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</si>
  <si>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</si>
  <si>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</si>
  <si>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</si>
  <si>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</si>
  <si>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</si>
  <si>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</si>
  <si>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</si>
  <si>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</si>
  <si>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</si>
  <si>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</si>
  <si>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</si>
  <si>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</si>
  <si>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</si>
  <si>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</si>
  <si>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</si>
  <si>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</si>
  <si>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</si>
  <si>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</si>
  <si>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</si>
  <si>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</si>
  <si>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</si>
  <si>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</si>
  <si>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</si>
  <si>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</si>
  <si>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</si>
  <si>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</si>
  <si>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</si>
  <si>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</si>
  <si>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</si>
  <si>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</si>
  <si>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</si>
  <si>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</si>
  <si>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</si>
  <si>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</si>
  <si>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</si>
  <si>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</si>
  <si>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</si>
  <si>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</si>
  <si>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</si>
  <si>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</si>
  <si>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</si>
  <si>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</si>
  <si>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</si>
  <si>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</si>
  <si>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</si>
  <si>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</si>
  <si>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</si>
  <si>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</si>
  <si>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</si>
  <si>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</si>
  <si>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</si>
  <si>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</si>
  <si>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</si>
  <si>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</si>
  <si>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</si>
  <si>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</si>
  <si>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</si>
  <si>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</si>
  <si>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</si>
  <si>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</si>
  <si>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</si>
  <si>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</si>
  <si>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</si>
  <si>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</si>
  <si>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</si>
  <si>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</si>
  <si>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</si>
  <si>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</si>
  <si>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</si>
  <si>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</si>
  <si>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</si>
  <si>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</si>
  <si>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</si>
  <si>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</si>
  <si>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</si>
  <si>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</si>
  <si>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</si>
  <si>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</si>
  <si>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</si>
  <si>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</si>
  <si>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</si>
  <si>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</si>
  <si>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</si>
  <si>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</si>
  <si>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</si>
  <si>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</si>
  <si>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</si>
  <si>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</si>
  <si>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</si>
  <si>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</si>
  <si>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</si>
  <si>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</si>
  <si>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</si>
  <si>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</si>
  <si>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</si>
  <si>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</si>
  <si>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</si>
  <si>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</si>
  <si>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</si>
  <si>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</si>
  <si>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</si>
  <si>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</si>
  <si>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</si>
  <si>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</si>
  <si>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</si>
  <si>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</si>
  <si>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</si>
  <si>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</si>
  <si>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</si>
  <si>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</si>
  <si>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</si>
  <si>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</si>
  <si>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</si>
  <si>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</si>
  <si>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</si>
  <si>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</si>
  <si>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</si>
  <si>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</si>
  <si>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</si>
  <si>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</si>
  <si>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</si>
  <si>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</si>
  <si>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</si>
  <si>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</si>
  <si>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</si>
  <si>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</si>
  <si>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</si>
  <si>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</si>
  <si>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</si>
  <si>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</si>
  <si>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</si>
  <si>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</si>
  <si>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</si>
  <si>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</si>
  <si>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</si>
  <si>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</si>
  <si>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</si>
  <si>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</si>
  <si>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</si>
  <si>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</si>
  <si>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</si>
  <si>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</si>
  <si>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</si>
  <si>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</si>
  <si>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</si>
  <si>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</si>
  <si>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</si>
  <si>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</si>
  <si>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</si>
  <si>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</si>
  <si>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</si>
  <si>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</si>
  <si>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</si>
  <si>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</si>
  <si>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</si>
  <si>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</si>
  <si>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</si>
  <si>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</si>
  <si>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</si>
  <si>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</si>
  <si>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</si>
  <si>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</si>
  <si>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</si>
  <si>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</si>
  <si>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</si>
  <si>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</si>
  <si>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</si>
  <si>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</si>
  <si>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</si>
  <si>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</si>
  <si>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</si>
  <si>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</si>
  <si>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</si>
  <si>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</si>
  <si>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</si>
  <si>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</si>
  <si>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</si>
  <si>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</si>
  <si>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</si>
  <si>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</si>
  <si>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</si>
  <si>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</si>
  <si>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</si>
  <si>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</si>
  <si>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</si>
  <si>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</si>
  <si>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</si>
  <si>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</si>
  <si>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</si>
  <si>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</si>
  <si>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</si>
  <si>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</si>
  <si>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</si>
  <si>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</si>
  <si>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</si>
  <si>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</si>
  <si>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</si>
  <si>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</si>
  <si>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</si>
  <si>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</si>
  <si>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</si>
  <si>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</si>
  <si>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</si>
  <si>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</si>
  <si>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</si>
  <si>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</si>
  <si>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</si>
  <si>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</si>
  <si>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</si>
  <si>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</si>
  <si>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</si>
  <si>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</si>
  <si>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</si>
  <si>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</si>
  <si>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</si>
  <si>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</si>
  <si>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</si>
  <si>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</si>
  <si>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</si>
  <si>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</si>
  <si>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</si>
  <si>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</si>
  <si>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</si>
  <si>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</si>
  <si>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</si>
  <si>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</si>
  <si>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</si>
  <si>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</si>
  <si>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</si>
  <si>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</si>
  <si>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</si>
  <si>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</si>
  <si>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</si>
  <si>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</si>
  <si>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</si>
  <si>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</si>
  <si>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</si>
  <si>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</si>
  <si>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</si>
  <si>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</si>
  <si>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</si>
  <si>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</si>
  <si>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</si>
  <si>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</si>
  <si>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</si>
  <si>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</si>
  <si>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</si>
  <si>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</si>
  <si>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</si>
  <si>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</si>
  <si>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</si>
  <si>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</si>
  <si>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</si>
  <si>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</si>
  <si>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</si>
  <si>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</si>
  <si>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</si>
  <si>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</si>
  <si>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</si>
  <si>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</si>
  <si>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</si>
  <si>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</si>
  <si>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</si>
  <si>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</si>
  <si>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</si>
  <si>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</si>
  <si>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</si>
  <si>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</si>
  <si>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</si>
  <si>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</si>
  <si>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</si>
  <si>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</si>
  <si>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</si>
  <si>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</si>
  <si>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</si>
  <si>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</si>
  <si>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</si>
  <si>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</si>
  <si>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</si>
  <si>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</si>
  <si>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</si>
  <si>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</si>
  <si>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</si>
  <si>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</si>
  <si>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</si>
  <si>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</si>
  <si>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</si>
  <si>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</si>
  <si>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</si>
  <si>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</si>
  <si>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</si>
  <si>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</si>
  <si>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</si>
  <si>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</si>
  <si>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</si>
  <si>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</si>
  <si>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</si>
  <si>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</si>
  <si>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</si>
  <si>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</si>
  <si>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</si>
  <si>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</si>
  <si>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</si>
  <si>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</si>
  <si>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</si>
  <si>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</si>
  <si>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</si>
  <si>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</si>
  <si>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</si>
  <si>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</si>
  <si>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</si>
  <si>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</si>
  <si>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</si>
  <si>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</si>
  <si>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</si>
  <si>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</si>
  <si>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</si>
  <si>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</si>
  <si>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</si>
  <si>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</si>
  <si>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</si>
  <si>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</si>
  <si>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</si>
  <si>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</si>
  <si>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</si>
  <si>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</si>
  <si>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</si>
  <si>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</si>
  <si>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</si>
  <si>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</si>
  <si>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</si>
  <si>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</si>
  <si>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</si>
  <si>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</si>
  <si>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</si>
  <si>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</si>
  <si>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</si>
  <si>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</si>
  <si>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</si>
  <si>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</si>
  <si>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</si>
  <si>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</si>
  <si>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</si>
  <si>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</si>
  <si>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</si>
  <si>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</si>
  <si>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</si>
  <si>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</si>
  <si>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</si>
  <si>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</si>
  <si>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</si>
  <si>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</si>
  <si>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</si>
  <si>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</si>
  <si>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</si>
  <si>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</si>
  <si>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</si>
  <si>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</si>
  <si>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</si>
  <si>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</si>
  <si>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</si>
  <si>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</si>
  <si>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</si>
  <si>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</si>
  <si>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</si>
  <si>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</si>
  <si>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</si>
  <si>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</si>
  <si>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</si>
  <si>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</si>
  <si>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</si>
  <si>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</si>
  <si>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</si>
  <si>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</si>
  <si>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</si>
  <si>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</si>
  <si>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</si>
  <si>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</si>
  <si>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</si>
  <si>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</si>
  <si>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</si>
  <si>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</si>
  <si>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</si>
  <si>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</si>
  <si>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</si>
  <si>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</si>
  <si>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</si>
  <si>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</si>
  <si>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</si>
  <si>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</si>
  <si>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</si>
  <si>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</si>
  <si>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</si>
  <si>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</si>
  <si>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</si>
  <si>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</si>
  <si>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</si>
  <si>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</si>
  <si>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</si>
  <si>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</si>
  <si>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</si>
  <si>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</si>
  <si>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</si>
  <si>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</si>
  <si>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</si>
  <si>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</si>
  <si>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</si>
  <si>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</si>
  <si>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</si>
  <si>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</si>
  <si>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</si>
  <si>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</si>
  <si>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</si>
  <si>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</si>
  <si>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</si>
  <si>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</si>
  <si>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</si>
  <si>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</si>
  <si>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</si>
  <si>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</si>
  <si>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</si>
  <si>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</si>
  <si>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</si>
  <si>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</si>
  <si>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</si>
  <si>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</si>
  <si>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</si>
  <si>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</si>
  <si>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</si>
  <si>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</si>
  <si>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</si>
  <si>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</si>
  <si>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</si>
  <si>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</si>
  <si>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</si>
  <si>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</si>
  <si>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</si>
  <si>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</si>
  <si>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</si>
  <si>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</si>
  <si>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</si>
  <si>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</si>
  <si>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</si>
  <si>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</si>
  <si>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</si>
  <si>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</si>
  <si>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</si>
  <si>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</si>
  <si>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</si>
  <si>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</si>
  <si>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</si>
  <si>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</si>
  <si>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</si>
  <si>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</si>
  <si>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</si>
  <si>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</si>
  <si>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</si>
  <si>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</si>
  <si>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</si>
  <si>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</si>
  <si>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</si>
  <si>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</si>
  <si>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</si>
  <si>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</si>
  <si>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</si>
  <si>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</si>
  <si>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</si>
  <si>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</si>
  <si>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</si>
  <si>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</si>
  <si>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</si>
  <si>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</si>
  <si>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</si>
  <si>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</si>
  <si>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</si>
  <si>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</si>
  <si>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</si>
  <si>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</si>
  <si>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</si>
  <si>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</si>
  <si>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</si>
  <si>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</si>
  <si>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</si>
  <si>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</si>
  <si>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</si>
  <si>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</si>
  <si>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</si>
  <si>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</si>
  <si>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</si>
  <si>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</si>
  <si>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</si>
  <si>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</si>
  <si>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</si>
  <si>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</si>
  <si>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</si>
  <si>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</si>
  <si>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</si>
  <si>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</si>
  <si>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</si>
  <si>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</si>
  <si>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</si>
  <si>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</si>
  <si>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</si>
  <si>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</si>
  <si>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</si>
  <si>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</si>
  <si>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</si>
  <si>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</si>
  <si>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</si>
  <si>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</si>
  <si>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</si>
  <si>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</si>
  <si>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</si>
  <si>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</si>
  <si>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</si>
  <si>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</si>
  <si>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</si>
  <si>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</si>
  <si>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</si>
  <si>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</si>
  <si>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</si>
  <si>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</si>
  <si>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</si>
  <si>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</si>
  <si>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</si>
  <si>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</si>
  <si>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</si>
  <si>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</si>
  <si>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</si>
  <si>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</si>
  <si>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</si>
  <si>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</si>
  <si>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</si>
  <si>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</si>
  <si>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</si>
  <si>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</si>
  <si>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</si>
  <si>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</si>
  <si>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</si>
  <si>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</si>
  <si>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</si>
  <si>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</si>
  <si>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</si>
  <si>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</si>
  <si>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</si>
  <si>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</si>
  <si>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</si>
  <si>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</si>
  <si>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</si>
  <si>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</si>
  <si>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</si>
  <si>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</si>
  <si>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</si>
  <si>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</si>
  <si>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</si>
  <si>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</si>
  <si>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</si>
  <si>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</si>
  <si>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</si>
  <si>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</si>
  <si>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</si>
  <si>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</si>
  <si>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</si>
  <si>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</si>
  <si>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</si>
  <si>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</si>
  <si>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</si>
  <si>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</si>
  <si>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</si>
  <si>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</si>
  <si>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</si>
  <si>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</si>
  <si>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</si>
  <si>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</si>
  <si>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</si>
  <si>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</si>
  <si>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</si>
  <si>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</si>
  <si>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</si>
  <si>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</si>
  <si>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</si>
  <si>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</si>
  <si>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</si>
  <si>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</si>
  <si>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</si>
  <si>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</si>
  <si>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</si>
  <si>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</si>
  <si>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</si>
  <si>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</si>
  <si>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</si>
  <si>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</si>
  <si>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</si>
  <si>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</si>
  <si>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</si>
  <si>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</si>
  <si>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</si>
  <si>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</si>
  <si>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</si>
  <si>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</si>
  <si>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</si>
  <si>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</si>
  <si>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</si>
  <si>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</si>
  <si>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</si>
  <si>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</si>
  <si>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</si>
  <si>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</si>
  <si>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</si>
  <si>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</si>
  <si>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</si>
  <si>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</si>
  <si>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</si>
  <si>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</si>
  <si>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</si>
  <si>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</si>
  <si>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</si>
  <si>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</si>
  <si>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</si>
  <si>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</si>
  <si>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</si>
  <si>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</si>
  <si>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</si>
  <si>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</si>
  <si>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</si>
  <si>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</si>
  <si>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</si>
  <si>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</si>
  <si>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</si>
  <si>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</si>
  <si>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</si>
  <si>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</si>
  <si>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</si>
  <si>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</si>
  <si>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</si>
  <si>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</si>
  <si>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</si>
  <si>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</si>
  <si>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</si>
  <si>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</si>
  <si>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</si>
  <si>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</si>
  <si>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</si>
  <si>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</si>
  <si>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</si>
  <si>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</si>
  <si>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</si>
  <si>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</si>
  <si>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</si>
  <si>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</si>
  <si>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</si>
  <si>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</si>
  <si>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</si>
  <si>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</si>
  <si>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</si>
  <si>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</si>
  <si>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</si>
  <si>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</si>
  <si>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</si>
  <si>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</si>
  <si>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</si>
  <si>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</si>
  <si>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</si>
  <si>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</si>
  <si>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</si>
  <si>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</si>
  <si>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</si>
  <si>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</si>
  <si>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</si>
  <si>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</si>
  <si>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</si>
  <si>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</si>
  <si>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</si>
  <si>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</si>
  <si>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</si>
  <si>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</si>
  <si>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</si>
  <si>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</si>
  <si>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</si>
  <si>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</si>
  <si>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</si>
  <si>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</si>
  <si>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</si>
  <si>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</si>
  <si>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</si>
  <si>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</si>
  <si>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</si>
  <si>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</si>
  <si>
    <t>07.05.2018 13:18:59</t>
  </si>
  <si>
    <t>07.05.2018 13:30:17</t>
  </si>
  <si>
    <t>07.05.2018 15:10:40</t>
  </si>
  <si>
    <t>07.05.2018 15:23:16</t>
  </si>
  <si>
    <t>07.05.2018 15:59:10</t>
  </si>
  <si>
    <t>07.05.2018 17:06:59</t>
  </si>
  <si>
    <t>04.06.2018 13:01:38</t>
  </si>
  <si>
    <t>06.06.2018 11:55:08</t>
  </si>
  <si>
    <t>01.07.2018 16:53:52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</si>
</sst>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5" t="str">
        <f>"Код отчёта: " &amp; GetCode()</f>
        <v>Код отчёта: 46EP.ST</v>
      </c>
      <c r="C2" s="215"/>
      <c r="D2" s="215"/>
      <c r="E2" s="215"/>
      <c r="F2" s="215"/>
      <c r="G2" s="215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6" t="str">
        <f>"Версия " &amp; Getversion()</f>
        <v>Версия 2.3</v>
      </c>
      <c r="C3" s="216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7" t="s">
        <v>263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9" t="s">
        <v>315</v>
      </c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153"/>
      <c r="Z7" s="150"/>
    </row>
    <row r="8" spans="1:29" ht="15" customHeight="1">
      <c r="A8" s="40"/>
      <c r="B8" s="150"/>
      <c r="C8" s="151"/>
      <c r="D8" s="152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153"/>
      <c r="Z8" s="150"/>
    </row>
    <row r="9" spans="1:29" ht="15" customHeight="1">
      <c r="A9" s="40"/>
      <c r="B9" s="150"/>
      <c r="C9" s="151"/>
      <c r="D9" s="152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153"/>
      <c r="Z9" s="150"/>
    </row>
    <row r="10" spans="1:29" ht="10.5" customHeight="1">
      <c r="A10" s="40"/>
      <c r="B10" s="150"/>
      <c r="C10" s="151"/>
      <c r="D10" s="152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153"/>
      <c r="Z10" s="150"/>
    </row>
    <row r="11" spans="1:29" ht="27" customHeight="1">
      <c r="A11" s="40"/>
      <c r="B11" s="150"/>
      <c r="C11" s="151"/>
      <c r="D11" s="152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153"/>
      <c r="Z11" s="150"/>
    </row>
    <row r="12" spans="1:29" ht="12" customHeight="1">
      <c r="A12" s="40"/>
      <c r="B12" s="150"/>
      <c r="C12" s="151"/>
      <c r="D12" s="152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153"/>
      <c r="Z12" s="150"/>
    </row>
    <row r="13" spans="1:29" ht="38.25" customHeight="1">
      <c r="A13" s="40"/>
      <c r="B13" s="150"/>
      <c r="C13" s="151"/>
      <c r="D13" s="152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154"/>
      <c r="Z13" s="150"/>
    </row>
    <row r="14" spans="1:29" ht="15" customHeight="1">
      <c r="A14" s="40"/>
      <c r="B14" s="150"/>
      <c r="C14" s="151"/>
      <c r="D14" s="152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153"/>
      <c r="Z14" s="150"/>
    </row>
    <row r="15" spans="1:29" ht="15">
      <c r="A15" s="40"/>
      <c r="B15" s="150"/>
      <c r="C15" s="151"/>
      <c r="D15" s="152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153"/>
      <c r="Z15" s="150"/>
    </row>
    <row r="16" spans="1:29" ht="15">
      <c r="A16" s="40"/>
      <c r="B16" s="150"/>
      <c r="C16" s="151"/>
      <c r="D16" s="152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153"/>
      <c r="Z16" s="150"/>
    </row>
    <row r="17" spans="1:26" ht="15" customHeight="1">
      <c r="A17" s="40"/>
      <c r="B17" s="150"/>
      <c r="C17" s="151"/>
      <c r="D17" s="152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153"/>
      <c r="Z17" s="150"/>
    </row>
    <row r="18" spans="1:26" ht="15">
      <c r="A18" s="40"/>
      <c r="B18" s="150"/>
      <c r="C18" s="151"/>
      <c r="D18" s="152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153"/>
      <c r="Z18" s="150"/>
    </row>
    <row r="19" spans="1:26" ht="59.25" customHeight="1">
      <c r="A19" s="40"/>
      <c r="B19" s="150"/>
      <c r="C19" s="151"/>
      <c r="D19" s="155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1" t="s">
        <v>180</v>
      </c>
      <c r="G21" s="222"/>
      <c r="H21" s="222"/>
      <c r="I21" s="222"/>
      <c r="J21" s="222"/>
      <c r="K21" s="222"/>
      <c r="L21" s="222"/>
      <c r="M21" s="222"/>
      <c r="N21" s="41"/>
      <c r="O21" s="157" t="s">
        <v>179</v>
      </c>
      <c r="P21" s="223" t="s">
        <v>194</v>
      </c>
      <c r="Q21" s="224"/>
      <c r="R21" s="224"/>
      <c r="S21" s="224"/>
      <c r="T21" s="224"/>
      <c r="U21" s="224"/>
      <c r="V21" s="224"/>
      <c r="W21" s="224"/>
      <c r="X21" s="224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1" t="s">
        <v>181</v>
      </c>
      <c r="G22" s="222"/>
      <c r="H22" s="222"/>
      <c r="I22" s="222"/>
      <c r="J22" s="222"/>
      <c r="K22" s="222"/>
      <c r="L22" s="222"/>
      <c r="M22" s="222"/>
      <c r="N22" s="41"/>
      <c r="O22" s="158" t="s">
        <v>179</v>
      </c>
      <c r="P22" s="223" t="s">
        <v>182</v>
      </c>
      <c r="Q22" s="224"/>
      <c r="R22" s="224"/>
      <c r="S22" s="224"/>
      <c r="T22" s="224"/>
      <c r="U22" s="224"/>
      <c r="V22" s="224"/>
      <c r="W22" s="224"/>
      <c r="X22" s="224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5" t="s">
        <v>183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153"/>
      <c r="Z35" s="150"/>
    </row>
    <row r="36" spans="1:26" ht="38.25" hidden="1" customHeight="1">
      <c r="A36" s="40"/>
      <c r="B36" s="150"/>
      <c r="C36" s="151"/>
      <c r="D36" s="152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153"/>
      <c r="Z36" s="150"/>
    </row>
    <row r="37" spans="1:26" ht="9.75" hidden="1" customHeight="1">
      <c r="A37" s="40"/>
      <c r="B37" s="150"/>
      <c r="C37" s="151"/>
      <c r="D37" s="152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153"/>
      <c r="Z37" s="150"/>
    </row>
    <row r="38" spans="1:26" ht="51" hidden="1" customHeight="1">
      <c r="A38" s="40"/>
      <c r="B38" s="150"/>
      <c r="C38" s="151"/>
      <c r="D38" s="152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153"/>
      <c r="Z38" s="150"/>
    </row>
    <row r="39" spans="1:26" ht="15" hidden="1" customHeight="1">
      <c r="A39" s="40"/>
      <c r="B39" s="150"/>
      <c r="C39" s="151"/>
      <c r="D39" s="152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153"/>
      <c r="Z39" s="150"/>
    </row>
    <row r="40" spans="1:26" ht="12" hidden="1" customHeight="1">
      <c r="A40" s="40"/>
      <c r="B40" s="150"/>
      <c r="C40" s="151"/>
      <c r="D40" s="152"/>
      <c r="E40" s="226" t="s">
        <v>316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0" t="s">
        <v>184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153"/>
      <c r="Z46" s="150"/>
    </row>
    <row r="47" spans="1:26" ht="37.5" hidden="1" customHeight="1">
      <c r="A47" s="40"/>
      <c r="B47" s="150"/>
      <c r="C47" s="151"/>
      <c r="D47" s="152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153"/>
      <c r="Z47" s="150"/>
    </row>
    <row r="48" spans="1:26" ht="24" hidden="1" customHeight="1">
      <c r="A48" s="40"/>
      <c r="B48" s="150"/>
      <c r="C48" s="151"/>
      <c r="D48" s="152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153"/>
      <c r="Z48" s="150"/>
    </row>
    <row r="49" spans="1:26" ht="51" hidden="1" customHeight="1">
      <c r="A49" s="40"/>
      <c r="B49" s="150"/>
      <c r="C49" s="151"/>
      <c r="D49" s="152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153"/>
      <c r="Z49" s="150"/>
    </row>
    <row r="50" spans="1:26" ht="15" hidden="1">
      <c r="A50" s="40"/>
      <c r="B50" s="150"/>
      <c r="C50" s="151"/>
      <c r="D50" s="152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153"/>
      <c r="Z50" s="150"/>
    </row>
    <row r="51" spans="1:26" ht="15" hidden="1">
      <c r="A51" s="40"/>
      <c r="B51" s="150"/>
      <c r="C51" s="151"/>
      <c r="D51" s="15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153"/>
      <c r="Z51" s="150"/>
    </row>
    <row r="52" spans="1:26" ht="15" hidden="1">
      <c r="A52" s="40"/>
      <c r="B52" s="150"/>
      <c r="C52" s="151"/>
      <c r="D52" s="152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153"/>
      <c r="Z52" s="150"/>
    </row>
    <row r="53" spans="1:26" ht="15" hidden="1">
      <c r="A53" s="40"/>
      <c r="B53" s="150"/>
      <c r="C53" s="151"/>
      <c r="D53" s="152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153"/>
      <c r="Z53" s="150"/>
    </row>
    <row r="54" spans="1:26" ht="15" hidden="1">
      <c r="A54" s="40"/>
      <c r="B54" s="150"/>
      <c r="C54" s="151"/>
      <c r="D54" s="152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153"/>
      <c r="Z54" s="150"/>
    </row>
    <row r="55" spans="1:26" ht="15" hidden="1">
      <c r="A55" s="40"/>
      <c r="B55" s="150"/>
      <c r="C55" s="151"/>
      <c r="D55" s="152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153"/>
      <c r="Z55" s="150"/>
    </row>
    <row r="56" spans="1:26" ht="25.5" hidden="1" customHeight="1">
      <c r="A56" s="40"/>
      <c r="B56" s="150"/>
      <c r="C56" s="151"/>
      <c r="D56" s="155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153"/>
      <c r="Z56" s="150"/>
    </row>
    <row r="57" spans="1:26" ht="15" hidden="1">
      <c r="A57" s="40"/>
      <c r="B57" s="150"/>
      <c r="C57" s="151"/>
      <c r="D57" s="155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13" t="s">
        <v>309</v>
      </c>
      <c r="F59" s="213"/>
      <c r="G59" s="213"/>
      <c r="H59" s="213"/>
      <c r="I59" s="213"/>
      <c r="J59" s="213"/>
      <c r="K59" s="211" t="s">
        <v>306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153"/>
      <c r="Z59" s="150"/>
    </row>
    <row r="60" spans="1:26" ht="15" hidden="1" customHeight="1">
      <c r="A60" s="40"/>
      <c r="B60" s="150"/>
      <c r="C60" s="151"/>
      <c r="D60" s="152"/>
      <c r="E60" s="214" t="s">
        <v>151</v>
      </c>
      <c r="F60" s="214"/>
      <c r="G60" s="214"/>
      <c r="H60" s="214"/>
      <c r="I60" s="214"/>
      <c r="J60" s="214"/>
      <c r="K60" s="211" t="s">
        <v>308</v>
      </c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0" t="s">
        <v>195</v>
      </c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153"/>
      <c r="Z72" s="150"/>
    </row>
    <row r="73" spans="1:26" ht="48" hidden="1" customHeight="1">
      <c r="A73" s="40"/>
      <c r="B73" s="150"/>
      <c r="C73" s="151"/>
      <c r="D73" s="152"/>
      <c r="E73" s="212" t="s">
        <v>196</v>
      </c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153"/>
      <c r="Z73" s="150"/>
    </row>
    <row r="74" spans="1:26" ht="57" hidden="1" customHeight="1">
      <c r="A74" s="40"/>
      <c r="B74" s="150"/>
      <c r="C74" s="151"/>
      <c r="D74" s="152"/>
      <c r="E74" s="210" t="s">
        <v>268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153"/>
      <c r="Z74" s="150"/>
    </row>
    <row r="75" spans="1:26" ht="25.5" hidden="1" customHeight="1">
      <c r="A75" s="40"/>
      <c r="B75" s="150"/>
      <c r="C75" s="151"/>
      <c r="D75" s="152"/>
      <c r="E75" s="210" t="s">
        <v>197</v>
      </c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153"/>
      <c r="Z75" s="150"/>
    </row>
    <row r="76" spans="1:26" ht="15" hidden="1">
      <c r="A76" s="40"/>
      <c r="B76" s="150"/>
      <c r="C76" s="151"/>
      <c r="D76" s="152"/>
      <c r="E76" s="210" t="s">
        <v>198</v>
      </c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153"/>
      <c r="Z76" s="150"/>
    </row>
    <row r="77" spans="1:26" ht="33" hidden="1" customHeight="1">
      <c r="A77" s="40"/>
      <c r="B77" s="150"/>
      <c r="C77" s="151"/>
      <c r="D77" s="152"/>
      <c r="E77" s="210" t="s">
        <v>199</v>
      </c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153"/>
      <c r="Z77" s="150"/>
    </row>
    <row r="78" spans="1:26" ht="27" hidden="1" customHeight="1">
      <c r="A78" s="40"/>
      <c r="B78" s="150"/>
      <c r="C78" s="151"/>
      <c r="D78" s="152"/>
      <c r="E78" s="210" t="s">
        <v>160</v>
      </c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153"/>
      <c r="Z78" s="150"/>
    </row>
    <row r="79" spans="1:26" ht="57.75" hidden="1" customHeight="1">
      <c r="A79" s="40"/>
      <c r="B79" s="150"/>
      <c r="C79" s="151"/>
      <c r="D79" s="152"/>
      <c r="E79" s="210" t="s">
        <v>161</v>
      </c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153"/>
      <c r="Z79" s="150"/>
    </row>
    <row r="80" spans="1:26" ht="46.5" hidden="1" customHeight="1">
      <c r="A80" s="40"/>
      <c r="B80" s="150"/>
      <c r="C80" s="151"/>
      <c r="D80" s="152"/>
      <c r="E80" s="210" t="s">
        <v>162</v>
      </c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153"/>
      <c r="Z80" s="150"/>
    </row>
    <row r="81" spans="1:26" ht="59.25" hidden="1" customHeight="1">
      <c r="A81" s="40"/>
      <c r="B81" s="150"/>
      <c r="C81" s="151"/>
      <c r="D81" s="152"/>
      <c r="E81" s="210" t="s">
        <v>163</v>
      </c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153"/>
      <c r="Z81" s="150"/>
    </row>
    <row r="82" spans="1:26" ht="15" hidden="1">
      <c r="A82" s="40"/>
      <c r="B82" s="150"/>
      <c r="C82" s="151"/>
      <c r="D82" s="152"/>
      <c r="E82" s="210" t="s">
        <v>164</v>
      </c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153"/>
      <c r="Z82" s="150"/>
    </row>
    <row r="83" spans="1:26" ht="15" hidden="1">
      <c r="A83" s="40"/>
      <c r="B83" s="150"/>
      <c r="C83" s="151"/>
      <c r="D83" s="152"/>
      <c r="E83" s="210" t="s">
        <v>200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153"/>
      <c r="Z83" s="150"/>
    </row>
    <row r="84" spans="1:26" ht="15" hidden="1">
      <c r="A84" s="40"/>
      <c r="B84" s="150"/>
      <c r="C84" s="151"/>
      <c r="D84" s="152"/>
      <c r="E84" s="210" t="s">
        <v>165</v>
      </c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153"/>
      <c r="Z84" s="150"/>
    </row>
    <row r="85" spans="1:26" ht="45.75" hidden="1" customHeight="1">
      <c r="A85" s="40"/>
      <c r="B85" s="150"/>
      <c r="C85" s="151"/>
      <c r="D85" s="152"/>
      <c r="E85" s="210" t="s">
        <v>269</v>
      </c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0" t="s">
        <v>166</v>
      </c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153"/>
      <c r="Z87" s="150"/>
    </row>
    <row r="88" spans="1:26" ht="24.75" hidden="1" customHeight="1">
      <c r="A88" s="40"/>
      <c r="B88" s="150"/>
      <c r="C88" s="151"/>
      <c r="D88" s="152"/>
      <c r="E88" s="210" t="s">
        <v>201</v>
      </c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153"/>
      <c r="Z88" s="150"/>
    </row>
    <row r="89" spans="1:26" ht="15" hidden="1">
      <c r="A89" s="40"/>
      <c r="B89" s="150"/>
      <c r="C89" s="151"/>
      <c r="D89" s="152"/>
      <c r="E89" s="210" t="s">
        <v>202</v>
      </c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153"/>
      <c r="Z89" s="150"/>
    </row>
    <row r="90" spans="1:26" ht="15" hidden="1">
      <c r="A90" s="40"/>
      <c r="B90" s="150"/>
      <c r="C90" s="151"/>
      <c r="D90" s="152"/>
      <c r="E90" s="210" t="s">
        <v>203</v>
      </c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153"/>
      <c r="Z90" s="150"/>
    </row>
    <row r="91" spans="1:26" ht="15" hidden="1">
      <c r="A91" s="40"/>
      <c r="B91" s="150"/>
      <c r="C91" s="151"/>
      <c r="D91" s="152"/>
      <c r="E91" s="210" t="s">
        <v>204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153"/>
      <c r="Z91" s="150"/>
    </row>
    <row r="92" spans="1:26" ht="15" hidden="1">
      <c r="A92" s="40"/>
      <c r="B92" s="150"/>
      <c r="C92" s="151"/>
      <c r="D92" s="152"/>
      <c r="E92" s="210" t="s">
        <v>205</v>
      </c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153"/>
      <c r="Z92" s="150"/>
    </row>
    <row r="93" spans="1:26" ht="15" hidden="1">
      <c r="A93" s="40"/>
      <c r="B93" s="150"/>
      <c r="C93" s="151"/>
      <c r="D93" s="152"/>
      <c r="E93" s="210" t="s">
        <v>206</v>
      </c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153"/>
      <c r="Z93" s="150"/>
    </row>
    <row r="94" spans="1:26" ht="44.25" hidden="1" customHeight="1">
      <c r="A94" s="40"/>
      <c r="B94" s="150"/>
      <c r="C94" s="151"/>
      <c r="D94" s="152"/>
      <c r="E94" s="210" t="s">
        <v>207</v>
      </c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153"/>
      <c r="Z94" s="150"/>
    </row>
    <row r="95" spans="1:26" ht="22.5" hidden="1" customHeight="1">
      <c r="A95" s="40"/>
      <c r="B95" s="150"/>
      <c r="C95" s="151"/>
      <c r="D95" s="152"/>
      <c r="E95" s="210" t="s">
        <v>208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153"/>
      <c r="Z95" s="150"/>
    </row>
    <row r="96" spans="1:26" ht="15" hidden="1">
      <c r="A96" s="40"/>
      <c r="B96" s="150"/>
      <c r="C96" s="151"/>
      <c r="D96" s="152"/>
      <c r="E96" s="210" t="s">
        <v>209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153"/>
      <c r="Z96" s="150"/>
    </row>
    <row r="97" spans="1:26" ht="15" hidden="1">
      <c r="A97" s="40"/>
      <c r="B97" s="150"/>
      <c r="C97" s="151"/>
      <c r="D97" s="152"/>
      <c r="E97" s="210" t="s">
        <v>210</v>
      </c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153"/>
      <c r="Z97" s="150"/>
    </row>
    <row r="98" spans="1:26" ht="15" hidden="1">
      <c r="A98" s="40"/>
      <c r="B98" s="150"/>
      <c r="C98" s="151"/>
      <c r="D98" s="152"/>
      <c r="E98" s="210" t="s">
        <v>211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153"/>
      <c r="Z98" s="150"/>
    </row>
    <row r="99" spans="1:26" ht="15" hidden="1">
      <c r="A99" s="40"/>
      <c r="B99" s="150"/>
      <c r="C99" s="151"/>
      <c r="D99" s="152"/>
      <c r="E99" s="210" t="s">
        <v>212</v>
      </c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153"/>
      <c r="Z99" s="150"/>
    </row>
    <row r="100" spans="1:26" ht="15" hidden="1">
      <c r="A100" s="40"/>
      <c r="B100" s="150"/>
      <c r="C100" s="151"/>
      <c r="D100" s="152"/>
      <c r="E100" s="210" t="s">
        <v>213</v>
      </c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153"/>
      <c r="Z100" s="150"/>
    </row>
    <row r="101" spans="1:26" ht="24.75" hidden="1" customHeight="1">
      <c r="A101" s="40"/>
      <c r="B101" s="150"/>
      <c r="C101" s="151"/>
      <c r="D101" s="152"/>
      <c r="E101" s="210" t="s">
        <v>270</v>
      </c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153"/>
      <c r="Z101" s="150"/>
    </row>
    <row r="102" spans="1:26" ht="15" hidden="1">
      <c r="A102" s="40"/>
      <c r="B102" s="150"/>
      <c r="C102" s="151"/>
      <c r="D102" s="152"/>
      <c r="E102" s="210" t="s">
        <v>271</v>
      </c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153"/>
      <c r="Z102" s="150"/>
    </row>
    <row r="103" spans="1:26" ht="22.5" hidden="1" customHeight="1">
      <c r="A103" s="40"/>
      <c r="B103" s="150"/>
      <c r="C103" s="151"/>
      <c r="D103" s="152"/>
      <c r="E103" s="210" t="s">
        <v>272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153"/>
      <c r="Z103" s="150"/>
    </row>
    <row r="104" spans="1:26" ht="15" hidden="1">
      <c r="A104" s="40"/>
      <c r="B104" s="150"/>
      <c r="C104" s="151"/>
      <c r="D104" s="152"/>
      <c r="E104" s="210" t="s">
        <v>273</v>
      </c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153"/>
      <c r="Z104" s="150"/>
    </row>
    <row r="105" spans="1:26" ht="15" hidden="1">
      <c r="A105" s="40"/>
      <c r="B105" s="150"/>
      <c r="C105" s="151"/>
      <c r="D105" s="152"/>
      <c r="E105" s="210" t="s">
        <v>274</v>
      </c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153"/>
      <c r="Z105" s="150"/>
    </row>
    <row r="106" spans="1:26" ht="23.25" hidden="1" customHeight="1">
      <c r="A106" s="40"/>
      <c r="B106" s="150"/>
      <c r="C106" s="151"/>
      <c r="D106" s="152"/>
      <c r="E106" s="210" t="s">
        <v>275</v>
      </c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153"/>
      <c r="Z106" s="150"/>
    </row>
    <row r="107" spans="1:26" ht="25.5" hidden="1" customHeight="1">
      <c r="A107" s="40"/>
      <c r="B107" s="150"/>
      <c r="C107" s="151"/>
      <c r="D107" s="152"/>
      <c r="E107" s="210" t="s">
        <v>276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153"/>
      <c r="Z107" s="150"/>
    </row>
    <row r="108" spans="1:26" ht="24" hidden="1" customHeight="1">
      <c r="A108" s="40"/>
      <c r="B108" s="150"/>
      <c r="C108" s="151"/>
      <c r="D108" s="152"/>
      <c r="E108" s="210" t="s">
        <v>277</v>
      </c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153"/>
      <c r="Z108" s="150"/>
    </row>
    <row r="109" spans="1:26" ht="24.75" hidden="1" customHeight="1">
      <c r="A109" s="40"/>
      <c r="B109" s="150"/>
      <c r="C109" s="151"/>
      <c r="D109" s="152"/>
      <c r="E109" s="210" t="s">
        <v>278</v>
      </c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153"/>
      <c r="Z109" s="150"/>
    </row>
    <row r="110" spans="1:26" ht="15" hidden="1">
      <c r="A110" s="40"/>
      <c r="B110" s="150"/>
      <c r="C110" s="151"/>
      <c r="D110" s="152"/>
      <c r="E110" s="210" t="s">
        <v>279</v>
      </c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153"/>
      <c r="Z110" s="150"/>
    </row>
    <row r="111" spans="1:26" ht="15" hidden="1">
      <c r="A111" s="40"/>
      <c r="B111" s="150"/>
      <c r="C111" s="151"/>
      <c r="D111" s="152"/>
      <c r="E111" s="210" t="s">
        <v>280</v>
      </c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153"/>
      <c r="Z111" s="150"/>
    </row>
    <row r="112" spans="1:26" ht="24.75" hidden="1" customHeight="1">
      <c r="A112" s="40"/>
      <c r="B112" s="150"/>
      <c r="C112" s="151"/>
      <c r="D112" s="152"/>
      <c r="E112" s="210" t="s">
        <v>281</v>
      </c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153"/>
      <c r="Z112" s="150"/>
    </row>
    <row r="113" spans="1:26" ht="15" hidden="1">
      <c r="A113" s="40"/>
      <c r="B113" s="150"/>
      <c r="C113" s="151"/>
      <c r="D113" s="152"/>
      <c r="E113" s="210" t="s">
        <v>282</v>
      </c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153"/>
      <c r="Z113" s="150"/>
    </row>
    <row r="114" spans="1:26" ht="24" hidden="1" customHeight="1">
      <c r="A114" s="40"/>
      <c r="B114" s="150"/>
      <c r="C114" s="151"/>
      <c r="D114" s="152"/>
      <c r="E114" s="210" t="s">
        <v>283</v>
      </c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153"/>
      <c r="Z114" s="150"/>
    </row>
    <row r="115" spans="1:26" ht="15" hidden="1">
      <c r="A115" s="40"/>
      <c r="B115" s="150"/>
      <c r="C115" s="151"/>
      <c r="D115" s="152"/>
      <c r="E115" s="210" t="s">
        <v>284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153"/>
      <c r="Z115" s="150"/>
    </row>
    <row r="116" spans="1:26" ht="15" hidden="1">
      <c r="A116" s="40"/>
      <c r="B116" s="150"/>
      <c r="C116" s="151"/>
      <c r="D116" s="152"/>
      <c r="E116" s="210" t="s">
        <v>285</v>
      </c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153"/>
      <c r="Z116" s="150"/>
    </row>
    <row r="117" spans="1:26" ht="25.5" hidden="1" customHeight="1">
      <c r="A117" s="40"/>
      <c r="B117" s="150"/>
      <c r="C117" s="151"/>
      <c r="D117" s="152"/>
      <c r="E117" s="210" t="s">
        <v>286</v>
      </c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153"/>
      <c r="Z117" s="150"/>
    </row>
    <row r="118" spans="1:26" ht="51" hidden="1" customHeight="1">
      <c r="A118" s="40"/>
      <c r="B118" s="150"/>
      <c r="C118" s="151"/>
      <c r="D118" s="152"/>
      <c r="E118" s="210" t="s">
        <v>287</v>
      </c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153"/>
      <c r="Z118" s="150"/>
    </row>
    <row r="119" spans="1:26" ht="23.25" hidden="1" customHeight="1">
      <c r="A119" s="40"/>
      <c r="B119" s="150"/>
      <c r="C119" s="151"/>
      <c r="D119" s="152"/>
      <c r="E119" s="210" t="s">
        <v>288</v>
      </c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153"/>
      <c r="Z119" s="150"/>
    </row>
    <row r="120" spans="1:26" ht="15" hidden="1">
      <c r="A120" s="40"/>
      <c r="B120" s="150"/>
      <c r="C120" s="151"/>
      <c r="D120" s="152"/>
      <c r="E120" s="210" t="s">
        <v>289</v>
      </c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153"/>
      <c r="Z120" s="150"/>
    </row>
    <row r="121" spans="1:26" ht="27" hidden="1" customHeight="1">
      <c r="A121" s="40"/>
      <c r="B121" s="150"/>
      <c r="C121" s="151"/>
      <c r="D121" s="152"/>
      <c r="E121" s="210" t="s">
        <v>290</v>
      </c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153"/>
      <c r="Z121" s="150"/>
    </row>
    <row r="122" spans="1:26" ht="46.5" hidden="1" customHeight="1">
      <c r="A122" s="40"/>
      <c r="B122" s="150"/>
      <c r="C122" s="151"/>
      <c r="D122" s="152"/>
      <c r="E122" s="210" t="s">
        <v>291</v>
      </c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153"/>
      <c r="Z122" s="150"/>
    </row>
    <row r="123" spans="1:26" ht="39" hidden="1" customHeight="1">
      <c r="A123" s="40"/>
      <c r="B123" s="150"/>
      <c r="C123" s="151"/>
      <c r="D123" s="152"/>
      <c r="E123" s="210" t="s">
        <v>292</v>
      </c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153"/>
      <c r="Z123" s="150"/>
    </row>
    <row r="124" spans="1:26" ht="45" hidden="1" customHeight="1">
      <c r="A124" s="40"/>
      <c r="B124" s="150"/>
      <c r="C124" s="151"/>
      <c r="D124" s="152"/>
      <c r="E124" s="210" t="s">
        <v>293</v>
      </c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28"/>
      <c r="F127" s="228"/>
      <c r="G127" s="228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4" t="s">
        <v>307</v>
      </c>
      <c r="F128" s="214"/>
      <c r="G128" s="214"/>
      <c r="H128" s="214"/>
      <c r="I128" s="214"/>
      <c r="J128" s="214"/>
      <c r="K128" s="211" t="s">
        <v>317</v>
      </c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153"/>
      <c r="Z128" s="150"/>
    </row>
    <row r="129" spans="1:26" ht="15" hidden="1" customHeight="1">
      <c r="A129" s="40"/>
      <c r="B129" s="150"/>
      <c r="C129" s="151"/>
      <c r="D129" s="152"/>
      <c r="E129" s="233"/>
      <c r="F129" s="233"/>
      <c r="G129" s="233"/>
      <c r="H129" s="233"/>
      <c r="I129" s="233"/>
      <c r="J129" s="233"/>
      <c r="K129" s="234"/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153"/>
      <c r="Z129" s="150"/>
    </row>
    <row r="130" spans="1:26" ht="15" hidden="1" customHeight="1">
      <c r="A130" s="40"/>
      <c r="B130" s="150"/>
      <c r="C130" s="151"/>
      <c r="D130" s="152"/>
      <c r="E130" s="230" t="s">
        <v>318</v>
      </c>
      <c r="F130" s="230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153"/>
      <c r="Z130" s="150"/>
    </row>
    <row r="131" spans="1:26" ht="15" hidden="1">
      <c r="A131" s="40"/>
      <c r="B131" s="150"/>
      <c r="C131" s="151"/>
      <c r="D131" s="152"/>
      <c r="E131" s="214" t="s">
        <v>319</v>
      </c>
      <c r="F131" s="214"/>
      <c r="G131" s="214"/>
      <c r="H131" s="214"/>
      <c r="I131" s="214"/>
      <c r="J131" s="214"/>
      <c r="K131" s="231" t="s">
        <v>1548</v>
      </c>
      <c r="L131" s="231"/>
      <c r="M131" s="231"/>
      <c r="N131" s="231"/>
      <c r="O131" s="231"/>
      <c r="P131" s="231"/>
      <c r="Q131" s="231"/>
      <c r="R131" s="231"/>
      <c r="S131" s="231"/>
      <c r="T131" s="231"/>
      <c r="U131" s="231"/>
      <c r="V131" s="231"/>
      <c r="W131" s="231"/>
      <c r="X131" s="231"/>
      <c r="Y131" s="153"/>
      <c r="Z131" s="150"/>
    </row>
    <row r="132" spans="1:26" ht="15" hidden="1">
      <c r="A132" s="40"/>
      <c r="B132" s="150"/>
      <c r="C132" s="151"/>
      <c r="D132" s="152"/>
      <c r="E132" s="214" t="s">
        <v>320</v>
      </c>
      <c r="F132" s="214"/>
      <c r="G132" s="214"/>
      <c r="H132" s="214"/>
      <c r="I132" s="214"/>
      <c r="J132" s="214"/>
      <c r="K132" s="232" t="s">
        <v>1549</v>
      </c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4" t="s">
        <v>319</v>
      </c>
      <c r="F134" s="214"/>
      <c r="G134" s="214"/>
      <c r="H134" s="214"/>
      <c r="I134" s="214"/>
      <c r="J134" s="214"/>
      <c r="K134" s="231" t="s">
        <v>1550</v>
      </c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153"/>
      <c r="Z134" s="150"/>
    </row>
    <row r="135" spans="1:26" ht="15" hidden="1">
      <c r="A135" s="40"/>
      <c r="B135" s="150"/>
      <c r="C135" s="151"/>
      <c r="D135" s="152"/>
      <c r="E135" s="214" t="s">
        <v>320</v>
      </c>
      <c r="F135" s="214"/>
      <c r="G135" s="214"/>
      <c r="H135" s="214"/>
      <c r="I135" s="214"/>
      <c r="J135" s="214"/>
      <c r="K135" s="232" t="s">
        <v>1551</v>
      </c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29" t="s">
        <v>185</v>
      </c>
      <c r="F144" s="229"/>
      <c r="G144" s="229"/>
      <c r="H144" s="229"/>
      <c r="I144" s="229"/>
      <c r="J144" s="229"/>
      <c r="K144" s="229"/>
      <c r="L144" s="229"/>
      <c r="M144" s="229"/>
      <c r="N144" s="229"/>
      <c r="O144" s="229"/>
      <c r="P144" s="229"/>
      <c r="Q144" s="229"/>
      <c r="R144" s="229"/>
      <c r="S144" s="229"/>
      <c r="T144" s="229"/>
      <c r="U144" s="229"/>
      <c r="V144" s="229"/>
      <c r="W144" s="229"/>
      <c r="X144" s="22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27" t="s">
        <v>186</v>
      </c>
      <c r="G146" s="227"/>
      <c r="H146" s="227"/>
      <c r="I146" s="227"/>
      <c r="J146" s="227"/>
      <c r="K146" s="227"/>
      <c r="L146" s="227"/>
      <c r="M146" s="227"/>
      <c r="N146" s="227"/>
      <c r="O146" s="227"/>
      <c r="P146" s="227"/>
      <c r="Q146" s="227"/>
      <c r="R146" s="227"/>
      <c r="S146" s="227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27" t="s">
        <v>188</v>
      </c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  <c r="W148" s="227"/>
      <c r="X148" s="227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2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  <row r="65" spans="2:4">
      <c r="B65" s="200">
        <v>43227.554837962962</v>
      </c>
      <c r="C65" s="22" t="s">
        <v>325</v>
      </c>
      <c r="D65" s="24" t="s">
        <v>326</v>
      </c>
    </row>
    <row r="66" spans="2:4">
      <c r="B66" s="200">
        <v>43227.554861111108</v>
      </c>
      <c r="C66" s="22" t="s">
        <v>1506</v>
      </c>
      <c r="D66" s="24" t="s">
        <v>326</v>
      </c>
    </row>
    <row r="67" spans="2:4">
      <c r="B67" s="200">
        <v>43227.562696759262</v>
      </c>
      <c r="C67" s="22" t="s">
        <v>325</v>
      </c>
      <c r="D67" s="24" t="s">
        <v>326</v>
      </c>
    </row>
    <row r="68" spans="2:4">
      <c r="B68" s="200">
        <v>43227.562708333331</v>
      </c>
      <c r="C68" s="22" t="s">
        <v>1506</v>
      </c>
      <c r="D68" s="24" t="s">
        <v>326</v>
      </c>
    </row>
    <row r="69" spans="2:4">
      <c r="B69" s="200">
        <v>43227.632407407407</v>
      </c>
      <c r="C69" s="22" t="s">
        <v>325</v>
      </c>
      <c r="D69" s="24" t="s">
        <v>326</v>
      </c>
    </row>
    <row r="70" spans="2:4">
      <c r="B70" s="200">
        <v>43227.632418981484</v>
      </c>
      <c r="C70" s="22" t="s">
        <v>1506</v>
      </c>
      <c r="D70" s="24" t="s">
        <v>326</v>
      </c>
    </row>
    <row r="71" spans="2:4">
      <c r="B71" s="200">
        <v>43227.641157407408</v>
      </c>
      <c r="C71" s="22" t="s">
        <v>325</v>
      </c>
      <c r="D71" s="24" t="s">
        <v>326</v>
      </c>
    </row>
    <row r="72" spans="2:4">
      <c r="B72" s="200">
        <v>43227.641168981485</v>
      </c>
      <c r="C72" s="22" t="s">
        <v>1506</v>
      </c>
      <c r="D72" s="24" t="s">
        <v>326</v>
      </c>
    </row>
    <row r="73" spans="2:4">
      <c r="B73" s="200">
        <v>43227.666087962964</v>
      </c>
      <c r="C73" s="22" t="s">
        <v>325</v>
      </c>
      <c r="D73" s="24" t="s">
        <v>326</v>
      </c>
    </row>
    <row r="74" spans="2:4">
      <c r="B74" s="200">
        <v>43227.66609953704</v>
      </c>
      <c r="C74" s="22" t="s">
        <v>1506</v>
      </c>
      <c r="D74" s="24" t="s">
        <v>326</v>
      </c>
    </row>
    <row r="75" spans="2:4">
      <c r="B75" s="200">
        <v>43227.713182870371</v>
      </c>
      <c r="C75" s="22" t="s">
        <v>325</v>
      </c>
      <c r="D75" s="24" t="s">
        <v>326</v>
      </c>
    </row>
    <row r="76" spans="2:4">
      <c r="B76" s="200">
        <v>43227.713206018518</v>
      </c>
      <c r="C76" s="22" t="s">
        <v>1506</v>
      </c>
      <c r="D76" s="24" t="s">
        <v>326</v>
      </c>
    </row>
    <row r="77" spans="2:4">
      <c r="B77" s="200">
        <v>43255.542800925927</v>
      </c>
      <c r="C77" s="22" t="s">
        <v>325</v>
      </c>
      <c r="D77" s="24" t="s">
        <v>326</v>
      </c>
    </row>
    <row r="78" spans="2:4">
      <c r="B78" s="200">
        <v>43255.542812500003</v>
      </c>
      <c r="C78" s="22" t="s">
        <v>1506</v>
      </c>
      <c r="D78" s="24" t="s">
        <v>326</v>
      </c>
    </row>
    <row r="79" spans="2:4">
      <c r="B79" s="200">
        <v>43257.496608796297</v>
      </c>
      <c r="C79" s="22" t="s">
        <v>325</v>
      </c>
      <c r="D79" s="24" t="s">
        <v>326</v>
      </c>
    </row>
    <row r="80" spans="2:4">
      <c r="B80" s="200">
        <v>43257.496631944443</v>
      </c>
      <c r="C80" s="22" t="s">
        <v>1506</v>
      </c>
      <c r="D80" s="24" t="s">
        <v>326</v>
      </c>
    </row>
    <row r="81" spans="2:4">
      <c r="B81" s="200">
        <v>43282.704074074078</v>
      </c>
      <c r="C81" s="22" t="s">
        <v>325</v>
      </c>
      <c r="D81" s="24" t="s">
        <v>326</v>
      </c>
    </row>
    <row r="82" spans="2:4">
      <c r="B82" s="200">
        <v>43282.704085648147</v>
      </c>
      <c r="C82" s="22" t="s">
        <v>1506</v>
      </c>
      <c r="D82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L33" sqref="L33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125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62" activePane="bottomRight" state="frozen"/>
      <selection activeCell="D24" sqref="D24"/>
      <selection pane="topRight" activeCell="D24" sqref="D24"/>
      <selection pane="bottomLeft" activeCell="D24" sqref="D24"/>
      <selection pane="bottomRight" activeCell="P82" sqref="P82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3" t="s">
        <v>227</v>
      </c>
      <c r="E11" s="243" t="s">
        <v>169</v>
      </c>
      <c r="F11" s="243" t="s">
        <v>228</v>
      </c>
      <c r="G11" s="243" t="s">
        <v>229</v>
      </c>
      <c r="H11" s="243"/>
      <c r="I11" s="243"/>
      <c r="J11" s="243"/>
      <c r="K11" s="84"/>
    </row>
    <row r="12" spans="1:17" ht="15" customHeight="1">
      <c r="C12" s="64"/>
      <c r="D12" s="243"/>
      <c r="E12" s="243"/>
      <c r="F12" s="243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4" t="s">
        <v>230</v>
      </c>
      <c r="E14" s="244"/>
      <c r="F14" s="244"/>
      <c r="G14" s="244"/>
      <c r="H14" s="244"/>
      <c r="I14" s="244"/>
      <c r="J14" s="244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42370.775000000001</v>
      </c>
      <c r="G15" s="202">
        <v>42370.775000000001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42370.775000000001</v>
      </c>
      <c r="G18" s="202">
        <f>G15</f>
        <v>42370.775000000001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210.02600000000001</v>
      </c>
      <c r="G19" s="202"/>
      <c r="H19" s="202"/>
      <c r="I19" s="202">
        <v>210.02600000000001</v>
      </c>
      <c r="J19" s="202">
        <f>SUM(J20:J23)</f>
        <v>0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210.02600000000001</v>
      </c>
      <c r="G20" s="202"/>
      <c r="H20" s="202"/>
      <c r="I20" s="202">
        <v>210.02600000000001</v>
      </c>
      <c r="J20" s="202">
        <v>0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42123.921999999991</v>
      </c>
      <c r="G24" s="202">
        <f>G25+G27</f>
        <v>41913.895999999993</v>
      </c>
      <c r="H24" s="202">
        <f t="shared" ref="H24:J24" si="1">H25+H27</f>
        <v>0</v>
      </c>
      <c r="I24" s="202">
        <f t="shared" si="1"/>
        <v>210.02600000000001</v>
      </c>
      <c r="J24" s="202">
        <f t="shared" si="1"/>
        <v>0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35838.99</v>
      </c>
      <c r="G25" s="202">
        <f>35823.448</f>
        <v>35823.447999999997</v>
      </c>
      <c r="H25" s="202">
        <v>0</v>
      </c>
      <c r="I25" s="202">
        <v>15.542</v>
      </c>
      <c r="J25" s="202">
        <v>0</v>
      </c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6284.9320000000007</v>
      </c>
      <c r="G27" s="202">
        <v>6090.4480000000003</v>
      </c>
      <c r="H27" s="202">
        <v>0</v>
      </c>
      <c r="I27" s="202">
        <v>194.48400000000001</v>
      </c>
      <c r="J27" s="202">
        <v>0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210.02600000000001</v>
      </c>
      <c r="G29" s="202">
        <f>H19+I19+J19</f>
        <v>210.02600000000001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246.85300000000001</v>
      </c>
      <c r="G33" s="202">
        <v>246.85300000000001</v>
      </c>
      <c r="H33" s="202"/>
      <c r="I33" s="202"/>
      <c r="J33" s="202"/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4" t="s">
        <v>249</v>
      </c>
      <c r="E36" s="244"/>
      <c r="F36" s="244"/>
      <c r="G36" s="244"/>
      <c r="H36" s="244"/>
      <c r="I36" s="244"/>
      <c r="J36" s="244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4" t="s">
        <v>249</v>
      </c>
      <c r="E58" s="244"/>
      <c r="F58" s="244"/>
      <c r="G58" s="244"/>
      <c r="H58" s="244"/>
      <c r="I58" s="244"/>
      <c r="J58" s="244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44" t="s">
        <v>254</v>
      </c>
      <c r="E62" s="244"/>
      <c r="F62" s="244"/>
      <c r="G62" s="244"/>
      <c r="H62" s="244"/>
      <c r="I62" s="244"/>
      <c r="J62" s="244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42123.921999999991</v>
      </c>
      <c r="G68" s="203">
        <f>G24</f>
        <v>41913.895999999993</v>
      </c>
      <c r="H68" s="203">
        <f>H24</f>
        <v>0</v>
      </c>
      <c r="I68" s="203">
        <f>I19</f>
        <v>210.02600000000001</v>
      </c>
      <c r="J68" s="203">
        <f>J19</f>
        <v>0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42123.921999999991</v>
      </c>
      <c r="G70" s="203">
        <f>G24</f>
        <v>41913.895999999993</v>
      </c>
      <c r="H70" s="203">
        <f>H68</f>
        <v>0</v>
      </c>
      <c r="I70" s="203">
        <f>I68</f>
        <v>210.02600000000001</v>
      </c>
      <c r="J70" s="203">
        <f>J68</f>
        <v>0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246.85300000000001</v>
      </c>
      <c r="G72" s="203">
        <f>G33</f>
        <v>246.85300000000001</v>
      </c>
      <c r="H72" s="203">
        <f>H33</f>
        <v>0</v>
      </c>
      <c r="I72" s="203">
        <f>I33</f>
        <v>0</v>
      </c>
      <c r="J72" s="203">
        <f>J33</f>
        <v>0</v>
      </c>
      <c r="K72" s="84"/>
    </row>
    <row r="73" spans="3:12" ht="15" customHeight="1">
      <c r="C73" s="64"/>
      <c r="D73" s="244" t="s">
        <v>261</v>
      </c>
      <c r="E73" s="244"/>
      <c r="F73" s="244"/>
      <c r="G73" s="244"/>
      <c r="H73" s="244"/>
      <c r="I73" s="244"/>
      <c r="J73" s="244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2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2"/>
        <v>3368.2900107999999</v>
      </c>
      <c r="G81" s="204">
        <f>G82+G83</f>
        <v>3325.8982983999999</v>
      </c>
      <c r="H81" s="204"/>
      <c r="I81" s="204">
        <f>I82+I83</f>
        <v>42.355462799999991</v>
      </c>
      <c r="J81" s="204">
        <f>J82+J83</f>
        <v>3.62496E-2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2"/>
        <v>2871.2277311999997</v>
      </c>
      <c r="G82" s="203">
        <f>2399.41892*1.18</f>
        <v>2831.3143255999998</v>
      </c>
      <c r="H82" s="203"/>
      <c r="I82" s="203">
        <f>33.7942*1.18</f>
        <v>39.877155999999992</v>
      </c>
      <c r="J82" s="203">
        <f>0.03072*1.18</f>
        <v>3.62496E-2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2"/>
        <v>497.0622795999999</v>
      </c>
      <c r="G83" s="205">
        <f>10*(G25+G27)/1000*1.18</f>
        <v>494.58397279999991</v>
      </c>
      <c r="H83" s="205"/>
      <c r="I83" s="205">
        <f>10*1.18*(I25+I27)/1000</f>
        <v>2.4783067999999999</v>
      </c>
      <c r="J83" s="205">
        <f>10*(J25+J27)/1000*1.18</f>
        <v>0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2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2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2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6" t="str">
        <f>IF(Титульный!G34="","",Титульный!G34)</f>
        <v>Камилянов Эдуард Альбертович</v>
      </c>
      <c r="F88" s="236"/>
      <c r="G88" s="236"/>
      <c r="H88" s="236"/>
      <c r="J88" s="238"/>
      <c r="K88" s="239"/>
    </row>
    <row r="89" spans="1:19" s="171" customFormat="1" ht="12.75">
      <c r="A89" s="170"/>
      <c r="E89" s="240" t="s">
        <v>295</v>
      </c>
      <c r="F89" s="240"/>
      <c r="G89" s="240"/>
      <c r="H89" s="240"/>
      <c r="J89" s="241" t="s">
        <v>296</v>
      </c>
      <c r="K89" s="240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6" t="str">
        <f>IF(Титульный!G43="","",Титульный!G43)</f>
        <v>экономист</v>
      </c>
      <c r="F92" s="236"/>
      <c r="G92" s="172"/>
      <c r="H92" s="236" t="str">
        <f>IF(Титульный!G42="","",Титульный!G42)</f>
        <v>Широкова Елена Анатольевна</v>
      </c>
      <c r="I92" s="236"/>
      <c r="J92" s="236"/>
      <c r="K92" s="172"/>
      <c r="L92" s="175"/>
      <c r="M92" s="175"/>
    </row>
    <row r="93" spans="1:19" s="171" customFormat="1" ht="12.75">
      <c r="A93" s="170"/>
      <c r="D93" s="174" t="s">
        <v>298</v>
      </c>
      <c r="E93" s="242" t="s">
        <v>299</v>
      </c>
      <c r="F93" s="242"/>
      <c r="G93" s="173"/>
      <c r="H93" s="242" t="s">
        <v>295</v>
      </c>
      <c r="I93" s="242"/>
      <c r="J93" s="242"/>
      <c r="K93" s="173"/>
      <c r="L93" s="242" t="s">
        <v>296</v>
      </c>
      <c r="M93" s="242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6" t="str">
        <f>IF(Титульный!G44="","",Титульный!G44)</f>
        <v>(3439) 27-69-48</v>
      </c>
      <c r="F95" s="236"/>
      <c r="G95" s="236"/>
      <c r="I95" s="176" t="s">
        <v>301</v>
      </c>
      <c r="J95" s="174"/>
    </row>
    <row r="96" spans="1:19" s="171" customFormat="1" ht="12.75">
      <c r="A96" s="170"/>
      <c r="E96" s="237" t="s">
        <v>302</v>
      </c>
      <c r="F96" s="237"/>
      <c r="G96" s="237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30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30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  <row r="22" spans="1:3">
      <c r="A22" s="77" t="s">
        <v>1557</v>
      </c>
      <c r="B22" s="77" t="s">
        <v>328</v>
      </c>
      <c r="C22" s="77" t="s">
        <v>1514</v>
      </c>
    </row>
    <row r="23" spans="1:3">
      <c r="A23" s="77" t="s">
        <v>1558</v>
      </c>
      <c r="B23" s="77" t="s">
        <v>328</v>
      </c>
      <c r="C23" s="77" t="s">
        <v>1514</v>
      </c>
    </row>
    <row r="24" spans="1:3">
      <c r="A24" s="77" t="s">
        <v>1559</v>
      </c>
      <c r="B24" s="77" t="s">
        <v>328</v>
      </c>
      <c r="C24" s="77" t="s">
        <v>1514</v>
      </c>
    </row>
    <row r="25" spans="1:3">
      <c r="A25" s="77" t="s">
        <v>1560</v>
      </c>
      <c r="B25" s="77" t="s">
        <v>328</v>
      </c>
      <c r="C25" s="77" t="s">
        <v>1514</v>
      </c>
    </row>
    <row r="26" spans="1:3">
      <c r="A26" s="77" t="s">
        <v>1561</v>
      </c>
      <c r="B26" s="77" t="s">
        <v>328</v>
      </c>
      <c r="C26" s="77" t="s">
        <v>1514</v>
      </c>
    </row>
    <row r="27" spans="1:3">
      <c r="A27" s="77" t="s">
        <v>1562</v>
      </c>
      <c r="B27" s="77" t="s">
        <v>328</v>
      </c>
      <c r="C27" s="77" t="s">
        <v>1514</v>
      </c>
    </row>
    <row r="28" spans="1:3">
      <c r="A28" s="77" t="s">
        <v>1563</v>
      </c>
      <c r="B28" s="77" t="s">
        <v>328</v>
      </c>
      <c r="C28" s="77" t="s">
        <v>1514</v>
      </c>
    </row>
    <row r="29" spans="1:3">
      <c r="A29" s="77" t="s">
        <v>1564</v>
      </c>
      <c r="B29" s="77" t="s">
        <v>328</v>
      </c>
      <c r="C29" s="77" t="s">
        <v>1514</v>
      </c>
    </row>
    <row r="30" spans="1:3">
      <c r="A30" s="77" t="s">
        <v>1565</v>
      </c>
      <c r="B30" s="77" t="s">
        <v>328</v>
      </c>
      <c r="C30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2018-05-07T09:56:19Z</cp:lastPrinted>
  <dcterms:created xsi:type="dcterms:W3CDTF">2004-05-21T07:18:45Z</dcterms:created>
  <dcterms:modified xsi:type="dcterms:W3CDTF">2018-07-05T04:52:35Z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