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30" windowWidth="19320" windowHeight="10920"/>
  </bookViews>
  <sheets>
    <sheet name="Sheet1" sheetId="1" r:id="rId1"/>
    <sheet name="экономия" sheetId="2" r:id="rId2"/>
  </sheets>
  <calcPr calcId="125725"/>
</workbook>
</file>

<file path=xl/calcChain.xml><?xml version="1.0" encoding="utf-8"?>
<calcChain xmlns="http://schemas.openxmlformats.org/spreadsheetml/2006/main">
  <c r="G7" i="1"/>
  <c r="H7" s="1"/>
  <c r="G8"/>
  <c r="G9"/>
  <c r="G10"/>
  <c r="G11"/>
  <c r="H11" s="1"/>
  <c r="G12"/>
  <c r="G13"/>
  <c r="G14"/>
  <c r="G15"/>
  <c r="H15" s="1"/>
  <c r="G16"/>
  <c r="H8"/>
  <c r="H9"/>
  <c r="H10"/>
  <c r="H12"/>
  <c r="H13"/>
  <c r="H14"/>
  <c r="H16"/>
  <c r="D6"/>
  <c r="D7"/>
  <c r="D8"/>
  <c r="D9"/>
  <c r="D10"/>
  <c r="D11"/>
  <c r="D12"/>
  <c r="D13"/>
  <c r="D14"/>
  <c r="D15"/>
  <c r="D16"/>
  <c r="D5"/>
  <c r="G5"/>
  <c r="B5"/>
  <c r="B6" s="1"/>
  <c r="F5"/>
  <c r="F6"/>
  <c r="F7"/>
  <c r="F8"/>
  <c r="F9"/>
  <c r="F10"/>
  <c r="B17"/>
  <c r="H5" l="1"/>
  <c r="B7"/>
  <c r="B8" l="1"/>
  <c r="B9" l="1"/>
  <c r="F11"/>
  <c r="F12"/>
  <c r="F13"/>
  <c r="F14"/>
  <c r="F15"/>
  <c r="F16"/>
  <c r="H18" i="2"/>
  <c r="H7"/>
  <c r="H8"/>
  <c r="H9"/>
  <c r="H10"/>
  <c r="H11"/>
  <c r="H12"/>
  <c r="H13"/>
  <c r="H14"/>
  <c r="H15"/>
  <c r="H16"/>
  <c r="H17"/>
  <c r="H6"/>
  <c r="G16"/>
  <c r="G17"/>
  <c r="G18"/>
  <c r="F15"/>
  <c r="F16"/>
  <c r="F17"/>
  <c r="F18"/>
  <c r="G15"/>
  <c r="B10" i="1" l="1"/>
  <c r="F17"/>
  <c r="G7" i="2"/>
  <c r="G8"/>
  <c r="G9"/>
  <c r="G10"/>
  <c r="G11"/>
  <c r="G12"/>
  <c r="G13"/>
  <c r="G14"/>
  <c r="G6"/>
  <c r="E18"/>
  <c r="D18"/>
  <c r="F7"/>
  <c r="F8"/>
  <c r="F9"/>
  <c r="F10"/>
  <c r="F11"/>
  <c r="F12"/>
  <c r="F13"/>
  <c r="F14"/>
  <c r="F6"/>
  <c r="C18"/>
  <c r="B11" i="1" l="1"/>
  <c r="B12" l="1"/>
  <c r="B13" l="1"/>
  <c r="B14" l="1"/>
  <c r="B15" l="1"/>
  <c r="B16" l="1"/>
  <c r="G17" l="1"/>
  <c r="H17" s="1"/>
  <c r="G6"/>
  <c r="H6" s="1"/>
  <c r="E17"/>
</calcChain>
</file>

<file path=xl/sharedStrings.xml><?xml version="1.0" encoding="utf-8"?>
<sst xmlns="http://schemas.openxmlformats.org/spreadsheetml/2006/main" count="51" uniqueCount="47">
  <si>
    <r>
      <rPr>
        <b/>
        <sz val="9"/>
        <rFont val="Calibri"/>
        <family val="2"/>
        <charset val="204"/>
      </rPr>
      <t>Месяц</t>
    </r>
  </si>
  <si>
    <r>
      <rPr>
        <sz val="9"/>
        <rFont val="Calibri"/>
        <family val="2"/>
        <charset val="204"/>
      </rPr>
      <t>февраль</t>
    </r>
  </si>
  <si>
    <r>
      <rPr>
        <sz val="9"/>
        <rFont val="Calibri"/>
        <family val="2"/>
        <charset val="204"/>
      </rPr>
      <t>март</t>
    </r>
  </si>
  <si>
    <r>
      <rPr>
        <sz val="9"/>
        <rFont val="Calibri"/>
        <family val="2"/>
        <charset val="204"/>
      </rPr>
      <t>апрель</t>
    </r>
  </si>
  <si>
    <r>
      <rPr>
        <sz val="9"/>
        <rFont val="Calibri"/>
        <family val="2"/>
        <charset val="204"/>
      </rPr>
      <t>май</t>
    </r>
  </si>
  <si>
    <r>
      <rPr>
        <sz val="9"/>
        <rFont val="Calibri"/>
        <family val="2"/>
        <charset val="204"/>
      </rPr>
      <t>июнь</t>
    </r>
  </si>
  <si>
    <r>
      <rPr>
        <sz val="9"/>
        <rFont val="Calibri"/>
        <family val="2"/>
        <charset val="204"/>
      </rPr>
      <t>июль</t>
    </r>
  </si>
  <si>
    <r>
      <rPr>
        <sz val="9"/>
        <rFont val="Calibri"/>
        <family val="2"/>
        <charset val="204"/>
      </rPr>
      <t>август</t>
    </r>
  </si>
  <si>
    <r>
      <rPr>
        <sz val="9"/>
        <rFont val="Calibri"/>
        <family val="2"/>
        <charset val="204"/>
      </rPr>
      <t>сентябрь</t>
    </r>
  </si>
  <si>
    <r>
      <rPr>
        <sz val="9"/>
        <rFont val="Calibri"/>
        <family val="2"/>
        <charset val="204"/>
      </rPr>
      <t>октябрь</t>
    </r>
  </si>
  <si>
    <r>
      <rPr>
        <sz val="9"/>
        <rFont val="Calibri"/>
        <family val="2"/>
        <charset val="204"/>
      </rPr>
      <t>ноябрь</t>
    </r>
  </si>
  <si>
    <r>
      <rPr>
        <sz val="9"/>
        <rFont val="Calibri"/>
        <family val="2"/>
        <charset val="204"/>
      </rPr>
      <t>декабрь</t>
    </r>
  </si>
  <si>
    <r>
      <rPr>
        <sz val="9"/>
        <rFont val="Calibri"/>
        <family val="2"/>
        <charset val="204"/>
      </rPr>
      <t>ИТОГО за год:</t>
    </r>
  </si>
  <si>
    <t>январь</t>
  </si>
  <si>
    <t>Тариф ЕТО</t>
  </si>
  <si>
    <t>Тариф ЧТПЗ</t>
  </si>
  <si>
    <t>Количество</t>
  </si>
  <si>
    <t>руб/кВт*ч</t>
  </si>
  <si>
    <t>кВт*ч</t>
  </si>
  <si>
    <t>Стоимость ЕТО</t>
  </si>
  <si>
    <t>Стоимость ЧТПЗ</t>
  </si>
  <si>
    <t>Экономия</t>
  </si>
  <si>
    <t>руб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</si>
  <si>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</si>
  <si>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</si>
  <si>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</si>
  <si>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</si>
  <si>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</si>
  <si>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</si>
  <si>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</si>
  <si>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</si>
  <si>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</si>
  <si>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</si>
  <si>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</si>
  <si>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</si>
  <si>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</si>
  <si>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</si>
  <si>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</si>
  <si>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</si>
  <si>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</si>
  <si>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</si>
  <si>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</si>
  <si>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</si>
  <si>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июль (с 18.07)</t>
  </si>
  <si>
    <t>Потери утв. в РЭК, кВт∙ч</t>
  </si>
  <si>
    <t>Прогноз ст-ти покупки потерь,  утв. РЭК</t>
  </si>
  <si>
    <t>2017 год. Расходы на оплату (компенсацию) технологических потерь в филиала АО "ЭСК ЧТПЗ" в г. Первоуральск</t>
  </si>
</sst>
</file>

<file path=xl/styles.xml><?xml version="1.0" encoding="utf-8"?>
<styleSheet xmlns="http://schemas.openxmlformats.org/spreadsheetml/2006/main">
  <numFmts count="1">
    <numFmt numFmtId="164" formatCode="0.000"/>
  </numFmts>
  <fonts count="7">
    <font>
      <sz val="10"/>
      <name val="Arial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5" xfId="0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0" fillId="0" borderId="12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8" xfId="0" applyBorder="1"/>
    <xf numFmtId="0" fontId="1" fillId="0" borderId="2" xfId="0" applyFont="1" applyBorder="1"/>
    <xf numFmtId="0" fontId="1" fillId="0" borderId="17" xfId="0" applyFont="1" applyBorder="1"/>
    <xf numFmtId="0" fontId="0" fillId="0" borderId="17" xfId="0" applyBorder="1"/>
    <xf numFmtId="164" fontId="0" fillId="0" borderId="17" xfId="0" applyNumberFormat="1" applyBorder="1"/>
    <xf numFmtId="0" fontId="1" fillId="0" borderId="17" xfId="0" applyFon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4" fontId="0" fillId="0" borderId="17" xfId="0" applyNumberFormat="1" applyBorder="1"/>
    <xf numFmtId="0" fontId="4" fillId="0" borderId="0" xfId="0" applyFont="1"/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/>
    </xf>
    <xf numFmtId="4" fontId="4" fillId="0" borderId="10" xfId="0" applyNumberFormat="1" applyFont="1" applyBorder="1" applyAlignment="1">
      <alignment horizontal="center" vertical="top"/>
    </xf>
    <xf numFmtId="4" fontId="4" fillId="0" borderId="9" xfId="0" applyNumberFormat="1" applyFont="1" applyBorder="1" applyAlignment="1">
      <alignment horizontal="center" vertical="top"/>
    </xf>
    <xf numFmtId="4" fontId="4" fillId="0" borderId="11" xfId="0" applyNumberFormat="1" applyFont="1" applyBorder="1" applyAlignment="1">
      <alignment horizontal="center" vertical="top"/>
    </xf>
    <xf numFmtId="4" fontId="4" fillId="0" borderId="17" xfId="0" applyNumberFormat="1" applyFont="1" applyBorder="1" applyAlignment="1">
      <alignment horizontal="center" vertical="top"/>
    </xf>
    <xf numFmtId="4" fontId="4" fillId="0" borderId="11" xfId="0" applyNumberFormat="1" applyFont="1" applyBorder="1" applyAlignment="1">
      <alignment horizontal="center" vertical="center"/>
    </xf>
    <xf numFmtId="4" fontId="4" fillId="0" borderId="16" xfId="0" applyNumberFormat="1" applyFont="1" applyBorder="1" applyAlignment="1">
      <alignment horizontal="center" vertical="top"/>
    </xf>
    <xf numFmtId="4" fontId="4" fillId="0" borderId="16" xfId="0" applyNumberFormat="1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4" fillId="0" borderId="14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4" fontId="4" fillId="0" borderId="10" xfId="0" applyNumberFormat="1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F6" sqref="F6"/>
    </sheetView>
  </sheetViews>
  <sheetFormatPr defaultRowHeight="12.75"/>
  <cols>
    <col min="1" max="2" width="18" style="14"/>
    <col min="3" max="3" width="16" style="14"/>
    <col min="4" max="4" width="19" style="14"/>
    <col min="5" max="5" width="13.140625" style="14" customWidth="1"/>
    <col min="6" max="6" width="12" style="14"/>
    <col min="7" max="7" width="14" style="14"/>
    <col min="8" max="8" width="17" style="14"/>
    <col min="9" max="16384" width="9.140625" style="14"/>
  </cols>
  <sheetData>
    <row r="1" spans="1:8" ht="15.75">
      <c r="A1" s="31" t="s">
        <v>46</v>
      </c>
      <c r="B1" s="31"/>
      <c r="C1" s="31"/>
      <c r="D1" s="31"/>
      <c r="E1" s="31"/>
      <c r="F1" s="31"/>
      <c r="G1" s="31"/>
      <c r="H1" s="31"/>
    </row>
    <row r="2" spans="1:8" ht="13.5" thickBot="1"/>
    <row r="3" spans="1:8" ht="25.5" customHeight="1" thickBot="1">
      <c r="A3" s="32" t="s">
        <v>34</v>
      </c>
      <c r="B3" s="34" t="s">
        <v>35</v>
      </c>
      <c r="C3" s="35"/>
      <c r="D3" s="36"/>
      <c r="E3" s="34" t="s">
        <v>36</v>
      </c>
      <c r="F3" s="35"/>
      <c r="G3" s="36"/>
      <c r="H3" s="15" t="s">
        <v>37</v>
      </c>
    </row>
    <row r="4" spans="1:8" ht="42.75" customHeight="1" thickBot="1">
      <c r="A4" s="33"/>
      <c r="B4" s="18" t="s">
        <v>44</v>
      </c>
      <c r="C4" s="19" t="s">
        <v>45</v>
      </c>
      <c r="D4" s="18" t="s">
        <v>38</v>
      </c>
      <c r="E4" s="19" t="s">
        <v>42</v>
      </c>
      <c r="F4" s="19" t="s">
        <v>40</v>
      </c>
      <c r="G4" s="19" t="s">
        <v>39</v>
      </c>
      <c r="H4" s="20" t="s">
        <v>41</v>
      </c>
    </row>
    <row r="5" spans="1:8" ht="13.5" thickBot="1">
      <c r="A5" s="16" t="s">
        <v>13</v>
      </c>
      <c r="B5" s="24">
        <f>B17/12/1000</f>
        <v>237025.30655655655</v>
      </c>
      <c r="C5" s="25">
        <v>2.1312000000000002</v>
      </c>
      <c r="D5" s="26">
        <f>B5*C5</f>
        <v>505148.33333333337</v>
      </c>
      <c r="E5" s="39">
        <v>262004</v>
      </c>
      <c r="F5" s="29">
        <f t="shared" ref="F5:F10" si="0">C5</f>
        <v>2.1312000000000002</v>
      </c>
      <c r="G5" s="21">
        <f>E5*F5</f>
        <v>558382.92480000004</v>
      </c>
      <c r="H5" s="30">
        <f>G5-D5</f>
        <v>53234.591466666665</v>
      </c>
    </row>
    <row r="6" spans="1:8" ht="13.5" thickBot="1">
      <c r="A6" s="17" t="s">
        <v>23</v>
      </c>
      <c r="B6" s="24">
        <f>B5</f>
        <v>237025.30655655655</v>
      </c>
      <c r="C6" s="25">
        <v>2.1312000000000002</v>
      </c>
      <c r="D6" s="26">
        <f t="shared" ref="D6:D16" si="1">B6*C6</f>
        <v>505148.33333333337</v>
      </c>
      <c r="E6" s="22">
        <v>235729</v>
      </c>
      <c r="F6" s="29">
        <f t="shared" si="0"/>
        <v>2.1312000000000002</v>
      </c>
      <c r="G6" s="21">
        <f t="shared" ref="G6:G16" si="2">E6*F6</f>
        <v>502385.64480000007</v>
      </c>
      <c r="H6" s="30">
        <f t="shared" ref="H6:H16" si="3">G6-D6</f>
        <v>-2762.6885333333048</v>
      </c>
    </row>
    <row r="7" spans="1:8" ht="13.5" thickBot="1">
      <c r="A7" s="17" t="s">
        <v>24</v>
      </c>
      <c r="B7" s="24">
        <f t="shared" ref="B7:B16" si="4">B6</f>
        <v>237025.30655655655</v>
      </c>
      <c r="C7" s="25">
        <v>2.1312000000000002</v>
      </c>
      <c r="D7" s="26">
        <f t="shared" si="1"/>
        <v>505148.33333333337</v>
      </c>
      <c r="E7" s="22"/>
      <c r="F7" s="29">
        <f t="shared" si="0"/>
        <v>2.1312000000000002</v>
      </c>
      <c r="G7" s="21">
        <f t="shared" si="2"/>
        <v>0</v>
      </c>
      <c r="H7" s="30">
        <f t="shared" si="3"/>
        <v>-505148.33333333337</v>
      </c>
    </row>
    <row r="8" spans="1:8" ht="13.5" thickBot="1">
      <c r="A8" s="17" t="s">
        <v>25</v>
      </c>
      <c r="B8" s="24">
        <f t="shared" si="4"/>
        <v>237025.30655655655</v>
      </c>
      <c r="C8" s="25">
        <v>2.1312000000000002</v>
      </c>
      <c r="D8" s="26">
        <f t="shared" si="1"/>
        <v>505148.33333333337</v>
      </c>
      <c r="E8" s="22"/>
      <c r="F8" s="29">
        <f t="shared" si="0"/>
        <v>2.1312000000000002</v>
      </c>
      <c r="G8" s="21">
        <f t="shared" si="2"/>
        <v>0</v>
      </c>
      <c r="H8" s="30">
        <f t="shared" si="3"/>
        <v>-505148.33333333337</v>
      </c>
    </row>
    <row r="9" spans="1:8" ht="13.5" thickBot="1">
      <c r="A9" s="17" t="s">
        <v>26</v>
      </c>
      <c r="B9" s="24">
        <f t="shared" si="4"/>
        <v>237025.30655655655</v>
      </c>
      <c r="C9" s="25">
        <v>2.1312000000000002</v>
      </c>
      <c r="D9" s="26">
        <f t="shared" si="1"/>
        <v>505148.33333333337</v>
      </c>
      <c r="E9" s="22"/>
      <c r="F9" s="29">
        <f t="shared" si="0"/>
        <v>2.1312000000000002</v>
      </c>
      <c r="G9" s="21">
        <f t="shared" si="2"/>
        <v>0</v>
      </c>
      <c r="H9" s="30">
        <f t="shared" si="3"/>
        <v>-505148.33333333337</v>
      </c>
    </row>
    <row r="10" spans="1:8" ht="13.5" thickBot="1">
      <c r="A10" s="17" t="s">
        <v>27</v>
      </c>
      <c r="B10" s="24">
        <f t="shared" si="4"/>
        <v>237025.30655655655</v>
      </c>
      <c r="C10" s="25">
        <v>2.1312000000000002</v>
      </c>
      <c r="D10" s="26">
        <f t="shared" si="1"/>
        <v>505148.33333333337</v>
      </c>
      <c r="E10" s="22"/>
      <c r="F10" s="29">
        <f t="shared" si="0"/>
        <v>2.1312000000000002</v>
      </c>
      <c r="G10" s="21">
        <f t="shared" si="2"/>
        <v>0</v>
      </c>
      <c r="H10" s="30">
        <f t="shared" si="3"/>
        <v>-505148.33333333337</v>
      </c>
    </row>
    <row r="11" spans="1:8" ht="13.5" thickBot="1">
      <c r="A11" s="17" t="s">
        <v>43</v>
      </c>
      <c r="B11" s="24">
        <f t="shared" si="4"/>
        <v>237025.30655655655</v>
      </c>
      <c r="C11" s="25">
        <v>2.1312000000000002</v>
      </c>
      <c r="D11" s="26">
        <f t="shared" si="1"/>
        <v>505148.33333333337</v>
      </c>
      <c r="E11" s="22"/>
      <c r="F11" s="29">
        <f t="shared" ref="F11:F16" si="5">C11</f>
        <v>2.1312000000000002</v>
      </c>
      <c r="G11" s="21">
        <f t="shared" si="2"/>
        <v>0</v>
      </c>
      <c r="H11" s="30">
        <f t="shared" si="3"/>
        <v>-505148.33333333337</v>
      </c>
    </row>
    <row r="12" spans="1:8" ht="13.5" thickBot="1">
      <c r="A12" s="17" t="s">
        <v>28</v>
      </c>
      <c r="B12" s="24">
        <f t="shared" si="4"/>
        <v>237025.30655655655</v>
      </c>
      <c r="C12" s="25">
        <v>2.1312000000000002</v>
      </c>
      <c r="D12" s="26">
        <f t="shared" si="1"/>
        <v>505148.33333333337</v>
      </c>
      <c r="E12" s="22"/>
      <c r="F12" s="29">
        <f t="shared" si="5"/>
        <v>2.1312000000000002</v>
      </c>
      <c r="G12" s="21">
        <f t="shared" si="2"/>
        <v>0</v>
      </c>
      <c r="H12" s="30">
        <f t="shared" si="3"/>
        <v>-505148.33333333337</v>
      </c>
    </row>
    <row r="13" spans="1:8" ht="13.5" thickBot="1">
      <c r="A13" s="17" t="s">
        <v>29</v>
      </c>
      <c r="B13" s="24">
        <f t="shared" si="4"/>
        <v>237025.30655655655</v>
      </c>
      <c r="C13" s="25">
        <v>2.1312000000000002</v>
      </c>
      <c r="D13" s="26">
        <f t="shared" si="1"/>
        <v>505148.33333333337</v>
      </c>
      <c r="E13" s="22"/>
      <c r="F13" s="29">
        <f t="shared" si="5"/>
        <v>2.1312000000000002</v>
      </c>
      <c r="G13" s="21">
        <f t="shared" si="2"/>
        <v>0</v>
      </c>
      <c r="H13" s="30">
        <f t="shared" si="3"/>
        <v>-505148.33333333337</v>
      </c>
    </row>
    <row r="14" spans="1:8" ht="13.5" thickBot="1">
      <c r="A14" s="17" t="s">
        <v>30</v>
      </c>
      <c r="B14" s="24">
        <f t="shared" si="4"/>
        <v>237025.30655655655</v>
      </c>
      <c r="C14" s="25">
        <v>2.1312000000000002</v>
      </c>
      <c r="D14" s="26">
        <f t="shared" si="1"/>
        <v>505148.33333333337</v>
      </c>
      <c r="E14" s="22"/>
      <c r="F14" s="29">
        <f t="shared" si="5"/>
        <v>2.1312000000000002</v>
      </c>
      <c r="G14" s="21">
        <f t="shared" si="2"/>
        <v>0</v>
      </c>
      <c r="H14" s="30">
        <f t="shared" si="3"/>
        <v>-505148.33333333337</v>
      </c>
    </row>
    <row r="15" spans="1:8" ht="13.5" thickBot="1">
      <c r="A15" s="17" t="s">
        <v>31</v>
      </c>
      <c r="B15" s="24">
        <f t="shared" si="4"/>
        <v>237025.30655655655</v>
      </c>
      <c r="C15" s="25">
        <v>2.1312000000000002</v>
      </c>
      <c r="D15" s="26">
        <f t="shared" si="1"/>
        <v>505148.33333333337</v>
      </c>
      <c r="E15" s="22"/>
      <c r="F15" s="29">
        <f t="shared" si="5"/>
        <v>2.1312000000000002</v>
      </c>
      <c r="G15" s="21">
        <f t="shared" si="2"/>
        <v>0</v>
      </c>
      <c r="H15" s="30">
        <f t="shared" si="3"/>
        <v>-505148.33333333337</v>
      </c>
    </row>
    <row r="16" spans="1:8" ht="13.5" thickBot="1">
      <c r="A16" s="17" t="s">
        <v>32</v>
      </c>
      <c r="B16" s="24">
        <f t="shared" si="4"/>
        <v>237025.30655655655</v>
      </c>
      <c r="C16" s="25">
        <v>2.1312000000000002</v>
      </c>
      <c r="D16" s="26">
        <f t="shared" si="1"/>
        <v>505148.33333333337</v>
      </c>
      <c r="E16" s="22"/>
      <c r="F16" s="29">
        <f t="shared" si="5"/>
        <v>2.1312000000000002</v>
      </c>
      <c r="G16" s="21">
        <f t="shared" si="2"/>
        <v>0</v>
      </c>
      <c r="H16" s="30">
        <f t="shared" si="3"/>
        <v>-505148.33333333337</v>
      </c>
    </row>
    <row r="17" spans="1:8" ht="13.5" thickBot="1">
      <c r="A17" s="17" t="s">
        <v>33</v>
      </c>
      <c r="B17" s="27">
        <f>D17/C17</f>
        <v>2844303678.6786785</v>
      </c>
      <c r="C17" s="25">
        <v>2.1312000000000002</v>
      </c>
      <c r="D17" s="28">
        <v>6061780000</v>
      </c>
      <c r="E17" s="23">
        <f>SUM(E5:E16)</f>
        <v>497733</v>
      </c>
      <c r="F17" s="29">
        <f>AVERAGE(F5:F16)</f>
        <v>2.1312000000000002</v>
      </c>
      <c r="G17" s="21">
        <f>SUM(G5:G16)</f>
        <v>1060768.5696</v>
      </c>
      <c r="H17" s="21">
        <f t="shared" ref="H17" si="6">G17-D17</f>
        <v>-6060719231.4303999</v>
      </c>
    </row>
  </sheetData>
  <mergeCells count="4">
    <mergeCell ref="A1:H1"/>
    <mergeCell ref="A3:A4"/>
    <mergeCell ref="B3:D3"/>
    <mergeCell ref="E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H18"/>
  <sheetViews>
    <sheetView workbookViewId="0">
      <selection activeCell="F36" sqref="F36"/>
    </sheetView>
  </sheetViews>
  <sheetFormatPr defaultRowHeight="12.75"/>
  <cols>
    <col min="2" max="2" width="14.5703125" customWidth="1"/>
    <col min="3" max="4" width="11.85546875" customWidth="1"/>
    <col min="5" max="5" width="12" customWidth="1"/>
    <col min="6" max="6" width="15.42578125" customWidth="1"/>
    <col min="7" max="7" width="16" customWidth="1"/>
    <col min="8" max="8" width="15.5703125" customWidth="1"/>
  </cols>
  <sheetData>
    <row r="3" spans="2:8" ht="13.5" thickBot="1">
      <c r="C3" s="6"/>
    </row>
    <row r="4" spans="2:8" ht="13.5" thickBot="1">
      <c r="B4" s="37" t="s">
        <v>0</v>
      </c>
      <c r="C4" s="7" t="s">
        <v>14</v>
      </c>
      <c r="D4" s="8" t="s">
        <v>15</v>
      </c>
      <c r="E4" s="8" t="s">
        <v>16</v>
      </c>
      <c r="F4" s="8" t="s">
        <v>19</v>
      </c>
      <c r="G4" s="8" t="s">
        <v>20</v>
      </c>
      <c r="H4" s="8" t="s">
        <v>21</v>
      </c>
    </row>
    <row r="5" spans="2:8" ht="13.5" thickBot="1">
      <c r="B5" s="38"/>
      <c r="C5" s="11" t="s">
        <v>17</v>
      </c>
      <c r="D5" s="11" t="s">
        <v>17</v>
      </c>
      <c r="E5" s="8" t="s">
        <v>18</v>
      </c>
      <c r="F5" s="8" t="s">
        <v>22</v>
      </c>
      <c r="G5" s="8" t="s">
        <v>22</v>
      </c>
      <c r="H5" s="8" t="s">
        <v>22</v>
      </c>
    </row>
    <row r="6" spans="2:8" ht="13.5" thickBot="1">
      <c r="B6" s="2" t="s">
        <v>13</v>
      </c>
      <c r="C6" s="3">
        <v>1.4517690000000001</v>
      </c>
      <c r="D6" s="10">
        <v>2.6320000000000001</v>
      </c>
      <c r="E6" s="5">
        <v>244539</v>
      </c>
      <c r="F6" s="9">
        <f>C6*E6</f>
        <v>355014.13949100004</v>
      </c>
      <c r="G6" s="9">
        <f>D6*E6</f>
        <v>643626.64800000004</v>
      </c>
      <c r="H6" s="9">
        <f>G6-F6</f>
        <v>288612.50850900001</v>
      </c>
    </row>
    <row r="7" spans="2:8" ht="13.5" thickBot="1">
      <c r="B7" s="1" t="s">
        <v>1</v>
      </c>
      <c r="C7" s="3">
        <v>1.4517690000000001</v>
      </c>
      <c r="D7" s="10">
        <v>2.6789999999999998</v>
      </c>
      <c r="E7" s="5">
        <v>223065</v>
      </c>
      <c r="F7" s="9">
        <f t="shared" ref="F7:F18" si="0">C7*E7</f>
        <v>323838.85198500002</v>
      </c>
      <c r="G7" s="9">
        <f t="shared" ref="G7:G18" si="1">D7*E7</f>
        <v>597591.13500000001</v>
      </c>
      <c r="H7" s="9">
        <f t="shared" ref="H7:H17" si="2">G7-F7</f>
        <v>273752.28301499999</v>
      </c>
    </row>
    <row r="8" spans="2:8" ht="13.5" thickBot="1">
      <c r="B8" s="1" t="s">
        <v>2</v>
      </c>
      <c r="C8" s="3">
        <v>1.4517690000000001</v>
      </c>
      <c r="D8" s="10">
        <v>2.669</v>
      </c>
      <c r="E8" s="5">
        <v>251884</v>
      </c>
      <c r="F8" s="9">
        <f t="shared" si="0"/>
        <v>365677.38279600005</v>
      </c>
      <c r="G8" s="9">
        <f t="shared" si="1"/>
        <v>672278.39600000007</v>
      </c>
      <c r="H8" s="9">
        <f t="shared" si="2"/>
        <v>306601.01320400002</v>
      </c>
    </row>
    <row r="9" spans="2:8" ht="13.5" thickBot="1">
      <c r="B9" s="1" t="s">
        <v>3</v>
      </c>
      <c r="C9" s="3">
        <v>1.4517690000000001</v>
      </c>
      <c r="D9" s="10">
        <v>2.63</v>
      </c>
      <c r="E9" s="5">
        <v>247234</v>
      </c>
      <c r="F9" s="9">
        <f t="shared" si="0"/>
        <v>358926.656946</v>
      </c>
      <c r="G9" s="9">
        <f t="shared" si="1"/>
        <v>650225.41999999993</v>
      </c>
      <c r="H9" s="9">
        <f t="shared" si="2"/>
        <v>291298.76305399992</v>
      </c>
    </row>
    <row r="10" spans="2:8" ht="13.5" thickBot="1">
      <c r="B10" s="1" t="s">
        <v>4</v>
      </c>
      <c r="C10" s="3">
        <v>1.4517690000000001</v>
      </c>
      <c r="D10" s="10">
        <v>2.6539999999999999</v>
      </c>
      <c r="E10" s="5">
        <v>240316</v>
      </c>
      <c r="F10" s="9">
        <f t="shared" si="0"/>
        <v>348883.31900400005</v>
      </c>
      <c r="G10" s="9">
        <f t="shared" si="1"/>
        <v>637798.66399999999</v>
      </c>
      <c r="H10" s="9">
        <f t="shared" si="2"/>
        <v>288915.34499599994</v>
      </c>
    </row>
    <row r="11" spans="2:8" ht="13.5" thickBot="1">
      <c r="B11" s="1" t="s">
        <v>5</v>
      </c>
      <c r="C11" s="3">
        <v>1.4517690000000001</v>
      </c>
      <c r="D11" s="10">
        <v>2.5701000000000001</v>
      </c>
      <c r="E11" s="5">
        <v>233927</v>
      </c>
      <c r="F11" s="9">
        <f t="shared" si="0"/>
        <v>339607.96686300001</v>
      </c>
      <c r="G11" s="9">
        <f t="shared" si="1"/>
        <v>601215.78269999998</v>
      </c>
      <c r="H11" s="9">
        <f t="shared" si="2"/>
        <v>261607.81583699997</v>
      </c>
    </row>
    <row r="12" spans="2:8" ht="13.5" thickBot="1">
      <c r="B12" s="1" t="s">
        <v>6</v>
      </c>
      <c r="C12" s="3">
        <v>1.4517690000000001</v>
      </c>
      <c r="D12" s="10">
        <v>2.6141999999999999</v>
      </c>
      <c r="E12" s="5">
        <v>242382</v>
      </c>
      <c r="F12" s="9">
        <f t="shared" si="0"/>
        <v>351882.67375800002</v>
      </c>
      <c r="G12" s="9">
        <f t="shared" si="1"/>
        <v>633635.02439999999</v>
      </c>
      <c r="H12" s="9">
        <f t="shared" si="2"/>
        <v>281752.35064199998</v>
      </c>
    </row>
    <row r="13" spans="2:8" ht="13.5" thickBot="1">
      <c r="B13" s="1" t="s">
        <v>7</v>
      </c>
      <c r="C13" s="3">
        <v>1.4517690000000001</v>
      </c>
      <c r="D13" s="10">
        <v>2.6389999999999998</v>
      </c>
      <c r="E13" s="5">
        <v>241240</v>
      </c>
      <c r="F13" s="9">
        <f t="shared" si="0"/>
        <v>350224.75356000004</v>
      </c>
      <c r="G13" s="9">
        <f t="shared" si="1"/>
        <v>636632.36</v>
      </c>
      <c r="H13" s="9">
        <f t="shared" si="2"/>
        <v>286407.60643999994</v>
      </c>
    </row>
    <row r="14" spans="2:8" ht="13.5" thickBot="1">
      <c r="B14" s="1" t="s">
        <v>8</v>
      </c>
      <c r="C14" s="3">
        <v>1.4517690000000001</v>
      </c>
      <c r="D14" s="10">
        <v>2.6789999999999998</v>
      </c>
      <c r="E14" s="5">
        <v>228622</v>
      </c>
      <c r="F14" s="9">
        <f t="shared" si="0"/>
        <v>331906.33231800003</v>
      </c>
      <c r="G14" s="9">
        <f t="shared" si="1"/>
        <v>612478.33799999999</v>
      </c>
      <c r="H14" s="9">
        <f t="shared" si="2"/>
        <v>280572.00568199996</v>
      </c>
    </row>
    <row r="15" spans="2:8" ht="13.5" thickBot="1">
      <c r="B15" s="1" t="s">
        <v>9</v>
      </c>
      <c r="C15" s="3">
        <v>1.4517690000000001</v>
      </c>
      <c r="D15" s="10">
        <v>2.69</v>
      </c>
      <c r="E15" s="12">
        <v>255246.44285548106</v>
      </c>
      <c r="F15" s="9">
        <f t="shared" si="0"/>
        <v>370558.87309785892</v>
      </c>
      <c r="G15" s="9">
        <f t="shared" si="1"/>
        <v>686612.93128124403</v>
      </c>
      <c r="H15" s="9">
        <f t="shared" si="2"/>
        <v>316054.05818338512</v>
      </c>
    </row>
    <row r="16" spans="2:8" ht="13.5" thickBot="1">
      <c r="B16" s="1" t="s">
        <v>10</v>
      </c>
      <c r="C16" s="3">
        <v>1.4517690000000001</v>
      </c>
      <c r="D16" s="10">
        <v>2.69</v>
      </c>
      <c r="E16" s="12">
        <v>259031.93031649155</v>
      </c>
      <c r="F16" s="9">
        <f t="shared" si="0"/>
        <v>376054.52644364262</v>
      </c>
      <c r="G16" s="9">
        <f t="shared" si="1"/>
        <v>696795.89255136228</v>
      </c>
      <c r="H16" s="9">
        <f t="shared" si="2"/>
        <v>320741.36610771966</v>
      </c>
    </row>
    <row r="17" spans="2:8" ht="13.5" thickBot="1">
      <c r="B17" s="1" t="s">
        <v>11</v>
      </c>
      <c r="C17" s="3">
        <v>1.4517690000000001</v>
      </c>
      <c r="D17" s="10">
        <v>2.69</v>
      </c>
      <c r="E17" s="12">
        <v>267830.74327730614</v>
      </c>
      <c r="F17" s="9">
        <f t="shared" si="0"/>
        <v>388828.37033695151</v>
      </c>
      <c r="G17" s="9">
        <f t="shared" si="1"/>
        <v>720464.69941595348</v>
      </c>
      <c r="H17" s="9">
        <f t="shared" si="2"/>
        <v>331636.32907900197</v>
      </c>
    </row>
    <row r="18" spans="2:8" ht="13.5" thickBot="1">
      <c r="B18" s="1" t="s">
        <v>12</v>
      </c>
      <c r="C18" s="4">
        <f>AVERAGE(C6:C17)</f>
        <v>1.4517690000000003</v>
      </c>
      <c r="D18" s="10">
        <f>AVERAGE(D6:D17)</f>
        <v>2.653025</v>
      </c>
      <c r="E18" s="12">
        <f>SUM(E6:E17)</f>
        <v>2935318.1164492788</v>
      </c>
      <c r="F18" s="9">
        <f t="shared" si="0"/>
        <v>4261403.8465994541</v>
      </c>
      <c r="G18" s="9">
        <f t="shared" si="1"/>
        <v>7787472.3458928475</v>
      </c>
      <c r="H18" s="13">
        <f>H6+H7+H8+H9+H10+H11+H12+H13+H14+H15+H16+H17</f>
        <v>3527951.4447491062</v>
      </c>
    </row>
  </sheetData>
  <mergeCells count="1"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экономия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Пользователь</cp:lastModifiedBy>
  <dcterms:created xsi:type="dcterms:W3CDTF">2015-07-23T07:53:33Z</dcterms:created>
  <dcterms:modified xsi:type="dcterms:W3CDTF">2017-03-13T04:15:01Z</dcterms:modified>
</cp:coreProperties>
</file>