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00" yWindow="750" windowWidth="19320" windowHeight="10920"/>
  </bookViews>
  <sheets>
    <sheet name="2018 год" sheetId="1" r:id="rId1"/>
  </sheets>
  <calcPr calcId="124519"/>
</workbook>
</file>

<file path=xl/calcChain.xml><?xml version="1.0" encoding="utf-8"?>
<calcChain xmlns="http://schemas.openxmlformats.org/spreadsheetml/2006/main">
  <c r="I7" i="1"/>
  <c r="I8"/>
  <c r="I9"/>
  <c r="I10"/>
  <c r="I11"/>
  <c r="I12"/>
  <c r="I13"/>
  <c r="I14"/>
  <c r="I15"/>
  <c r="I16"/>
  <c r="I17"/>
  <c r="I18"/>
  <c r="I6"/>
  <c r="H7"/>
  <c r="H8"/>
  <c r="H9"/>
  <c r="H10"/>
  <c r="H11"/>
  <c r="H12"/>
  <c r="H13"/>
  <c r="H14"/>
  <c r="H15"/>
  <c r="H16"/>
  <c r="H17"/>
  <c r="H18"/>
  <c r="H6"/>
  <c r="F7"/>
  <c r="F8"/>
  <c r="F9"/>
  <c r="F10"/>
  <c r="F11"/>
  <c r="F12"/>
  <c r="F13"/>
  <c r="F14"/>
  <c r="F15"/>
  <c r="F16"/>
  <c r="F17"/>
  <c r="F18"/>
  <c r="F6"/>
  <c r="O17"/>
  <c r="B18"/>
  <c r="B6" s="1"/>
  <c r="E15"/>
  <c r="P15" s="1"/>
  <c r="O12" l="1"/>
  <c r="P10"/>
  <c r="O9"/>
  <c r="P11"/>
  <c r="P13"/>
  <c r="P14"/>
  <c r="P16"/>
  <c r="P17"/>
  <c r="O6"/>
  <c r="P6" s="1"/>
  <c r="O7"/>
  <c r="P7" s="1"/>
  <c r="O8"/>
  <c r="P8" s="1"/>
  <c r="Q6" l="1"/>
  <c r="B7"/>
  <c r="D7" s="1"/>
  <c r="Q7" s="1"/>
  <c r="D6"/>
  <c r="B8" l="1"/>
  <c r="D8" s="1"/>
  <c r="Q8" s="1"/>
  <c r="B9" l="1"/>
  <c r="D9" s="1"/>
  <c r="Q9" s="1"/>
  <c r="E18"/>
  <c r="B10" l="1"/>
  <c r="D10" s="1"/>
  <c r="Q10" s="1"/>
  <c r="O18"/>
  <c r="B11" l="1"/>
  <c r="D11" s="1"/>
  <c r="Q11" s="1"/>
  <c r="P18"/>
  <c r="Q18" s="1"/>
  <c r="B12" l="1"/>
  <c r="D12" s="1"/>
  <c r="Q12" s="1"/>
  <c r="B13" l="1"/>
  <c r="D13" s="1"/>
  <c r="Q13" s="1"/>
  <c r="B14" l="1"/>
  <c r="D14" s="1"/>
  <c r="Q14" s="1"/>
  <c r="B15" l="1"/>
  <c r="D15" s="1"/>
  <c r="Q15" s="1"/>
  <c r="B16" l="1"/>
  <c r="D16" s="1"/>
  <c r="Q16" s="1"/>
  <c r="B17" l="1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<sst xmlns="http://schemas.openxmlformats.org/spreadsheetml/2006/main" count="37" uniqueCount="32">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</sst>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</numFmts>
  <fonts count="46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7" fillId="0" borderId="1"/>
    <xf numFmtId="166" fontId="27" fillId="0" borderId="1"/>
    <xf numFmtId="0" fontId="29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7" fillId="0" borderId="25" applyNumberFormat="0" applyAlignment="0">
      <protection locked="0"/>
    </xf>
    <xf numFmtId="165" fontId="30" fillId="0" borderId="1" applyFont="0" applyFill="0" applyBorder="0" applyAlignment="0" applyProtection="0"/>
    <xf numFmtId="168" fontId="21" fillId="32" borderId="1">
      <protection locked="0"/>
    </xf>
    <xf numFmtId="0" fontId="31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2" fillId="0" borderId="1" applyNumberFormat="0" applyFill="0" applyBorder="0" applyAlignment="0" applyProtection="0">
      <alignment vertical="top"/>
      <protection locked="0"/>
    </xf>
    <xf numFmtId="0" fontId="37" fillId="33" borderId="25" applyNumberFormat="0" applyAlignment="0"/>
    <xf numFmtId="0" fontId="33" fillId="0" borderId="1" applyNumberFormat="0" applyFill="0" applyBorder="0" applyAlignment="0" applyProtection="0">
      <alignment vertical="top"/>
      <protection locked="0"/>
    </xf>
    <xf numFmtId="0" fontId="34" fillId="0" borderId="1" applyNumberFormat="0" applyFill="0" applyBorder="0" applyAlignment="0" applyProtection="0"/>
    <xf numFmtId="0" fontId="35" fillId="0" borderId="1"/>
    <xf numFmtId="0" fontId="31" fillId="0" borderId="1" applyFill="0" applyBorder="0" applyProtection="0">
      <alignment vertical="center"/>
    </xf>
    <xf numFmtId="0" fontId="31" fillId="0" borderId="1" applyFill="0" applyBorder="0" applyProtection="0">
      <alignment vertical="center"/>
    </xf>
    <xf numFmtId="49" fontId="41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43" fillId="0" borderId="1" applyNumberFormat="0" applyFill="0" applyBorder="0" applyAlignment="0" applyProtection="0">
      <alignment vertical="top"/>
      <protection locked="0"/>
    </xf>
    <xf numFmtId="0" fontId="36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9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4" fillId="0" borderId="1" applyNumberFormat="0" applyFill="0" applyBorder="0" applyAlignment="0" applyProtection="0">
      <alignment horizontal="left" vertical="center"/>
    </xf>
    <xf numFmtId="0" fontId="45" fillId="0" borderId="1"/>
  </cellStyleXfs>
  <cellXfs count="40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top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top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42" fillId="0" borderId="28" xfId="46" applyNumberFormat="1" applyFont="1" applyFill="1" applyBorder="1" applyAlignment="1" applyProtection="1">
      <alignment horizontal="right" vertical="center"/>
    </xf>
    <xf numFmtId="0" fontId="2" fillId="0" borderId="29" xfId="0" applyFont="1" applyBorder="1" applyAlignment="1">
      <alignment horizontal="center" vertical="center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 customBuiltin="1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 customBuiltin="1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workbookViewId="0">
      <selection activeCell="D22" sqref="D22"/>
    </sheetView>
  </sheetViews>
  <sheetFormatPr defaultRowHeight="12.75"/>
  <cols>
    <col min="1" max="2" width="18" style="1"/>
    <col min="3" max="3" width="16" style="1"/>
    <col min="4" max="4" width="19" style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12" style="1"/>
    <col min="16" max="16" width="14" style="1"/>
    <col min="17" max="17" width="17" style="1"/>
    <col min="18" max="18" width="9.140625" style="1"/>
    <col min="19" max="19" width="18.5703125" style="1" customWidth="1"/>
    <col min="20" max="16384" width="9.140625" style="1"/>
  </cols>
  <sheetData>
    <row r="1" spans="1:19" ht="15.7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9" ht="13.5" thickBot="1"/>
    <row r="3" spans="1:19" ht="25.5" customHeight="1" thickBot="1">
      <c r="A3" s="22" t="s">
        <v>12</v>
      </c>
      <c r="B3" s="24" t="s">
        <v>13</v>
      </c>
      <c r="C3" s="25"/>
      <c r="D3" s="26"/>
      <c r="E3" s="24" t="s">
        <v>14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6"/>
      <c r="Q3" s="2" t="s">
        <v>15</v>
      </c>
    </row>
    <row r="4" spans="1:19" ht="42.75" customHeight="1" thickBot="1">
      <c r="A4" s="39"/>
      <c r="B4" s="35" t="s">
        <v>21</v>
      </c>
      <c r="C4" s="35" t="s">
        <v>22</v>
      </c>
      <c r="D4" s="35" t="s">
        <v>16</v>
      </c>
      <c r="E4" s="5" t="s">
        <v>20</v>
      </c>
      <c r="F4" s="28" t="s">
        <v>25</v>
      </c>
      <c r="G4" s="29"/>
      <c r="H4" s="29"/>
      <c r="I4" s="30"/>
      <c r="J4" s="28" t="s">
        <v>30</v>
      </c>
      <c r="K4" s="29"/>
      <c r="L4" s="29"/>
      <c r="M4" s="29"/>
      <c r="N4" s="30"/>
      <c r="O4" s="5" t="s">
        <v>18</v>
      </c>
      <c r="P4" s="5" t="s">
        <v>17</v>
      </c>
      <c r="Q4" s="6" t="s">
        <v>19</v>
      </c>
    </row>
    <row r="5" spans="1:19" ht="42.75" customHeight="1" thickBot="1">
      <c r="A5" s="23"/>
      <c r="B5" s="34"/>
      <c r="C5" s="34"/>
      <c r="D5" s="34"/>
      <c r="E5" s="27" t="s">
        <v>31</v>
      </c>
      <c r="F5" s="27" t="s">
        <v>26</v>
      </c>
      <c r="G5" s="27" t="s">
        <v>27</v>
      </c>
      <c r="H5" s="27" t="s">
        <v>28</v>
      </c>
      <c r="I5" s="27" t="s">
        <v>29</v>
      </c>
      <c r="J5" s="27" t="s">
        <v>31</v>
      </c>
      <c r="K5" s="27" t="s">
        <v>26</v>
      </c>
      <c r="L5" s="27" t="s">
        <v>27</v>
      </c>
      <c r="M5" s="27" t="s">
        <v>28</v>
      </c>
      <c r="N5" s="27" t="s">
        <v>29</v>
      </c>
      <c r="O5" s="27"/>
      <c r="P5" s="27"/>
      <c r="Q5" s="27"/>
    </row>
    <row r="6" spans="1:19" ht="13.5" thickBot="1">
      <c r="A6" s="3" t="s">
        <v>0</v>
      </c>
      <c r="B6" s="9">
        <f>B18/12</f>
        <v>237025.30655655652</v>
      </c>
      <c r="C6" s="10">
        <v>2.1312000000000002</v>
      </c>
      <c r="D6" s="11">
        <f>B6*C6</f>
        <v>505148.33333333331</v>
      </c>
      <c r="E6" s="31">
        <v>252957</v>
      </c>
      <c r="F6" s="32">
        <f>E6*0.99263</f>
        <v>251092.70691000001</v>
      </c>
      <c r="G6" s="32"/>
      <c r="H6" s="32">
        <f>E6*0.00596</f>
        <v>1507.62372</v>
      </c>
      <c r="I6" s="32">
        <f>E6-F6-H6</f>
        <v>356.66936999999189</v>
      </c>
      <c r="J6" s="33">
        <v>0.55800000000000005</v>
      </c>
      <c r="K6" s="36">
        <v>0.55371000000000004</v>
      </c>
      <c r="L6" s="32"/>
      <c r="M6" s="36">
        <v>3.3E-3</v>
      </c>
      <c r="N6" s="36">
        <v>8.0000000000000004E-4</v>
      </c>
      <c r="O6" s="16">
        <f t="shared" ref="O6:O8" si="0">C6</f>
        <v>2.1312000000000002</v>
      </c>
      <c r="P6" s="7">
        <f>E6*O6</f>
        <v>539101.9584</v>
      </c>
      <c r="Q6" s="15">
        <f>P6-D6</f>
        <v>33953.625066666689</v>
      </c>
    </row>
    <row r="7" spans="1:19" ht="13.5" thickBot="1">
      <c r="A7" s="4" t="s">
        <v>1</v>
      </c>
      <c r="B7" s="9">
        <f>B6</f>
        <v>237025.30655655652</v>
      </c>
      <c r="C7" s="10">
        <v>2.1312000000000002</v>
      </c>
      <c r="D7" s="11">
        <f t="shared" ref="D7:D17" si="1">B7*C7</f>
        <v>505148.33333333331</v>
      </c>
      <c r="E7" s="31">
        <v>226451</v>
      </c>
      <c r="F7" s="32">
        <f t="shared" ref="F7:F18" si="2">E7*0.99263</f>
        <v>224782.05613000001</v>
      </c>
      <c r="G7" s="32"/>
      <c r="H7" s="32">
        <f t="shared" ref="H7:H18" si="3">E7*0.00596</f>
        <v>1349.64796</v>
      </c>
      <c r="I7" s="32">
        <f t="shared" ref="I7:I18" si="4">E7-F7-H7</f>
        <v>319.29590999998823</v>
      </c>
      <c r="J7" s="33">
        <v>0.55800000000000005</v>
      </c>
      <c r="K7" s="36">
        <v>0.55371000000000004</v>
      </c>
      <c r="L7" s="32"/>
      <c r="M7" s="36">
        <v>3.3E-3</v>
      </c>
      <c r="N7" s="36">
        <v>8.0000000000000004E-4</v>
      </c>
      <c r="O7" s="16">
        <f t="shared" si="0"/>
        <v>2.1312000000000002</v>
      </c>
      <c r="P7" s="7">
        <f>E7*O7</f>
        <v>482612.37120000005</v>
      </c>
      <c r="Q7" s="15">
        <f>P7-D7</f>
        <v>-22535.962133333262</v>
      </c>
    </row>
    <row r="8" spans="1:19" ht="13.5" thickBot="1">
      <c r="A8" s="4" t="s">
        <v>2</v>
      </c>
      <c r="B8" s="9">
        <f t="shared" ref="B8:B17" si="5">B7</f>
        <v>237025.30655655652</v>
      </c>
      <c r="C8" s="10">
        <v>2.1312000000000002</v>
      </c>
      <c r="D8" s="11">
        <f t="shared" si="1"/>
        <v>505148.33333333331</v>
      </c>
      <c r="E8" s="31">
        <v>216938</v>
      </c>
      <c r="F8" s="32">
        <f t="shared" si="2"/>
        <v>215339.16694</v>
      </c>
      <c r="G8" s="32"/>
      <c r="H8" s="32">
        <f t="shared" si="3"/>
        <v>1292.95048</v>
      </c>
      <c r="I8" s="32">
        <f t="shared" si="4"/>
        <v>305.88258000000451</v>
      </c>
      <c r="J8" s="33">
        <v>0.55800000000000005</v>
      </c>
      <c r="K8" s="36">
        <v>0.55371000000000004</v>
      </c>
      <c r="L8" s="32"/>
      <c r="M8" s="36">
        <v>3.3E-3</v>
      </c>
      <c r="N8" s="36">
        <v>8.0000000000000004E-4</v>
      </c>
      <c r="O8" s="16">
        <f t="shared" si="0"/>
        <v>2.1312000000000002</v>
      </c>
      <c r="P8" s="7">
        <f>E8*O8</f>
        <v>462338.26560000004</v>
      </c>
      <c r="Q8" s="15">
        <f>P8-D8</f>
        <v>-42810.067733333271</v>
      </c>
    </row>
    <row r="9" spans="1:19" ht="13.5" thickBot="1">
      <c r="A9" s="17" t="s">
        <v>3</v>
      </c>
      <c r="B9" s="9">
        <f t="shared" si="5"/>
        <v>237025.30655655652</v>
      </c>
      <c r="C9" s="10">
        <v>2.1312000000000002</v>
      </c>
      <c r="D9" s="11">
        <f t="shared" si="1"/>
        <v>505148.33333333331</v>
      </c>
      <c r="E9" s="31">
        <v>249321</v>
      </c>
      <c r="F9" s="32">
        <f t="shared" si="2"/>
        <v>247483.50422999999</v>
      </c>
      <c r="G9" s="32"/>
      <c r="H9" s="32">
        <f t="shared" si="3"/>
        <v>1485.95316</v>
      </c>
      <c r="I9" s="32">
        <f t="shared" si="4"/>
        <v>351.54261000000861</v>
      </c>
      <c r="J9" s="33">
        <v>0.55800000000000005</v>
      </c>
      <c r="K9" s="36">
        <v>0.55371000000000004</v>
      </c>
      <c r="L9" s="32"/>
      <c r="M9" s="36">
        <v>3.3E-3</v>
      </c>
      <c r="N9" s="36">
        <v>8.0000000000000004E-4</v>
      </c>
      <c r="O9" s="16">
        <f>P9/E9</f>
        <v>2.0913300123134433</v>
      </c>
      <c r="P9" s="7">
        <v>521412.49</v>
      </c>
      <c r="Q9" s="15">
        <f>P9-D9</f>
        <v>16264.156666666677</v>
      </c>
    </row>
    <row r="10" spans="1:19" ht="13.5" thickBot="1">
      <c r="A10" s="17" t="s">
        <v>4</v>
      </c>
      <c r="B10" s="9">
        <f t="shared" si="5"/>
        <v>237025.30655655652</v>
      </c>
      <c r="C10" s="10">
        <v>2.1312000000000002</v>
      </c>
      <c r="D10" s="11">
        <f t="shared" si="1"/>
        <v>505148.33333333331</v>
      </c>
      <c r="E10" s="31">
        <v>253659</v>
      </c>
      <c r="F10" s="32">
        <f t="shared" si="2"/>
        <v>251789.53317000001</v>
      </c>
      <c r="G10" s="32"/>
      <c r="H10" s="32">
        <f t="shared" si="3"/>
        <v>1511.80764</v>
      </c>
      <c r="I10" s="32">
        <f t="shared" si="4"/>
        <v>357.6591899999903</v>
      </c>
      <c r="J10" s="33">
        <v>0.55800000000000005</v>
      </c>
      <c r="K10" s="36">
        <v>0.55371000000000004</v>
      </c>
      <c r="L10" s="32"/>
      <c r="M10" s="36">
        <v>3.3E-3</v>
      </c>
      <c r="N10" s="36">
        <v>8.0000000000000004E-4</v>
      </c>
      <c r="O10" s="16">
        <v>1.9395899999999999</v>
      </c>
      <c r="P10" s="7">
        <f>E10*O10</f>
        <v>491994.45980999997</v>
      </c>
      <c r="Q10" s="15">
        <f>P10-D10</f>
        <v>-13153.873523333343</v>
      </c>
    </row>
    <row r="11" spans="1:19" ht="13.5" thickBot="1">
      <c r="A11" s="17" t="s">
        <v>5</v>
      </c>
      <c r="B11" s="9">
        <f t="shared" si="5"/>
        <v>237025.30655655652</v>
      </c>
      <c r="C11" s="10">
        <v>2.1312000000000002</v>
      </c>
      <c r="D11" s="11">
        <f t="shared" si="1"/>
        <v>505148.33333333331</v>
      </c>
      <c r="E11" s="31">
        <v>246853</v>
      </c>
      <c r="F11" s="32">
        <f t="shared" si="2"/>
        <v>245033.69339</v>
      </c>
      <c r="G11" s="32"/>
      <c r="H11" s="32">
        <f t="shared" si="3"/>
        <v>1471.24388</v>
      </c>
      <c r="I11" s="32">
        <f t="shared" si="4"/>
        <v>348.06272999999965</v>
      </c>
      <c r="J11" s="33">
        <v>0.55800000000000005</v>
      </c>
      <c r="K11" s="36">
        <v>0.55371000000000004</v>
      </c>
      <c r="L11" s="32"/>
      <c r="M11" s="36">
        <v>3.3E-3</v>
      </c>
      <c r="N11" s="36">
        <v>8.0000000000000004E-4</v>
      </c>
      <c r="O11" s="16">
        <v>1.93998</v>
      </c>
      <c r="P11" s="7">
        <f>E11*O11</f>
        <v>478889.88293999998</v>
      </c>
      <c r="Q11" s="15">
        <f>P11-D11</f>
        <v>-26258.450393333333</v>
      </c>
    </row>
    <row r="12" spans="1:19" ht="13.5" thickBot="1">
      <c r="A12" s="17" t="s">
        <v>23</v>
      </c>
      <c r="B12" s="9">
        <f t="shared" si="5"/>
        <v>237025.30655655652</v>
      </c>
      <c r="C12" s="10">
        <v>2.1312000000000002</v>
      </c>
      <c r="D12" s="11">
        <f t="shared" si="1"/>
        <v>505148.33333333331</v>
      </c>
      <c r="E12" s="31">
        <v>253211</v>
      </c>
      <c r="F12" s="32">
        <f t="shared" si="2"/>
        <v>251344.83493000001</v>
      </c>
      <c r="G12" s="32"/>
      <c r="H12" s="32">
        <f t="shared" si="3"/>
        <v>1509.1375599999999</v>
      </c>
      <c r="I12" s="32">
        <f t="shared" si="4"/>
        <v>357.0275099999883</v>
      </c>
      <c r="J12" s="33">
        <v>0.55800000000000005</v>
      </c>
      <c r="K12" s="36">
        <v>0.55371000000000004</v>
      </c>
      <c r="L12" s="32"/>
      <c r="M12" s="36">
        <v>3.3E-3</v>
      </c>
      <c r="N12" s="36">
        <v>8.0000000000000004E-4</v>
      </c>
      <c r="O12" s="16">
        <f>P12/E12</f>
        <v>1.8287200003159421</v>
      </c>
      <c r="P12" s="7">
        <v>463052.02</v>
      </c>
      <c r="Q12" s="15">
        <f>P12-D12</f>
        <v>-42096.313333333295</v>
      </c>
    </row>
    <row r="13" spans="1:19" ht="13.5" thickBot="1">
      <c r="A13" s="17" t="s">
        <v>6</v>
      </c>
      <c r="B13" s="9">
        <f t="shared" si="5"/>
        <v>237025.30655655652</v>
      </c>
      <c r="C13" s="10">
        <v>2.1312000000000002</v>
      </c>
      <c r="D13" s="11">
        <f t="shared" si="1"/>
        <v>505148.33333333331</v>
      </c>
      <c r="E13" s="31">
        <v>260424</v>
      </c>
      <c r="F13" s="32">
        <f t="shared" si="2"/>
        <v>258504.67512</v>
      </c>
      <c r="G13" s="32"/>
      <c r="H13" s="32">
        <f t="shared" si="3"/>
        <v>1552.1270400000001</v>
      </c>
      <c r="I13" s="32">
        <f t="shared" si="4"/>
        <v>367.19784000000004</v>
      </c>
      <c r="J13" s="33">
        <v>0.55800000000000005</v>
      </c>
      <c r="K13" s="36">
        <v>0.55371000000000004</v>
      </c>
      <c r="L13" s="32"/>
      <c r="M13" s="36">
        <v>3.3E-3</v>
      </c>
      <c r="N13" s="36">
        <v>8.0000000000000004E-4</v>
      </c>
      <c r="O13" s="16">
        <v>1.9732400000000001</v>
      </c>
      <c r="P13" s="7">
        <f>E13*O13</f>
        <v>513879.05376000004</v>
      </c>
      <c r="Q13" s="15">
        <f>P13-D13</f>
        <v>8730.720426666725</v>
      </c>
    </row>
    <row r="14" spans="1:19" ht="13.5" thickBot="1">
      <c r="A14" s="17" t="s">
        <v>7</v>
      </c>
      <c r="B14" s="9">
        <f t="shared" si="5"/>
        <v>237025.30655655652</v>
      </c>
      <c r="C14" s="10">
        <v>2.1312000000000002</v>
      </c>
      <c r="D14" s="11">
        <f t="shared" si="1"/>
        <v>505148.33333333331</v>
      </c>
      <c r="E14" s="31">
        <v>259294</v>
      </c>
      <c r="F14" s="32">
        <f t="shared" si="2"/>
        <v>257383.00322000001</v>
      </c>
      <c r="G14" s="32"/>
      <c r="H14" s="32">
        <f t="shared" si="3"/>
        <v>1545.3922399999999</v>
      </c>
      <c r="I14" s="32">
        <f t="shared" si="4"/>
        <v>365.60453999998686</v>
      </c>
      <c r="J14" s="33">
        <v>0.55800000000000005</v>
      </c>
      <c r="K14" s="36">
        <v>0.55371000000000004</v>
      </c>
      <c r="L14" s="32"/>
      <c r="M14" s="36">
        <v>3.3E-3</v>
      </c>
      <c r="N14" s="36">
        <v>8.0000000000000004E-4</v>
      </c>
      <c r="O14" s="16">
        <v>2.2190599999999998</v>
      </c>
      <c r="P14" s="7">
        <f>E14*O14</f>
        <v>575388.94363999995</v>
      </c>
      <c r="Q14" s="15">
        <f>P14-D14</f>
        <v>70240.61030666664</v>
      </c>
      <c r="S14" s="18"/>
    </row>
    <row r="15" spans="1:19" ht="13.5" thickBot="1">
      <c r="A15" s="17" t="s">
        <v>8</v>
      </c>
      <c r="B15" s="9">
        <f t="shared" si="5"/>
        <v>237025.30655655652</v>
      </c>
      <c r="C15" s="10">
        <v>2.1312000000000002</v>
      </c>
      <c r="D15" s="11">
        <f t="shared" si="1"/>
        <v>505148.33333333331</v>
      </c>
      <c r="E15" s="31">
        <f>270097+31106</f>
        <v>301203</v>
      </c>
      <c r="F15" s="32">
        <f t="shared" si="2"/>
        <v>298983.13389</v>
      </c>
      <c r="G15" s="32"/>
      <c r="H15" s="32">
        <f t="shared" si="3"/>
        <v>1795.1698799999999</v>
      </c>
      <c r="I15" s="32">
        <f t="shared" si="4"/>
        <v>424.69623000000274</v>
      </c>
      <c r="J15" s="33">
        <v>0.55800000000000005</v>
      </c>
      <c r="K15" s="36">
        <v>0.55371000000000004</v>
      </c>
      <c r="L15" s="32"/>
      <c r="M15" s="36">
        <v>3.3E-3</v>
      </c>
      <c r="N15" s="36">
        <v>8.0000000000000004E-4</v>
      </c>
      <c r="O15" s="16">
        <v>2.1378699999999999</v>
      </c>
      <c r="P15" s="7">
        <f>E15*O15</f>
        <v>643932.85760999995</v>
      </c>
      <c r="Q15" s="15">
        <f>P15-D15</f>
        <v>138784.52427666663</v>
      </c>
    </row>
    <row r="16" spans="1:19" ht="13.5" thickBot="1">
      <c r="A16" s="17" t="s">
        <v>9</v>
      </c>
      <c r="B16" s="9">
        <f t="shared" si="5"/>
        <v>237025.30655655652</v>
      </c>
      <c r="C16" s="10">
        <v>2.1312000000000002</v>
      </c>
      <c r="D16" s="11">
        <f t="shared" si="1"/>
        <v>505148.33333333331</v>
      </c>
      <c r="E16" s="31">
        <v>271355</v>
      </c>
      <c r="F16" s="32">
        <f t="shared" si="2"/>
        <v>269355.11365000001</v>
      </c>
      <c r="G16" s="32"/>
      <c r="H16" s="32">
        <f t="shared" si="3"/>
        <v>1617.2758000000001</v>
      </c>
      <c r="I16" s="32">
        <f t="shared" si="4"/>
        <v>382.61054999998601</v>
      </c>
      <c r="J16" s="33">
        <v>0.55800000000000005</v>
      </c>
      <c r="K16" s="36">
        <v>0.55371000000000004</v>
      </c>
      <c r="L16" s="32"/>
      <c r="M16" s="36">
        <v>3.3E-3</v>
      </c>
      <c r="N16" s="36">
        <v>8.0000000000000004E-4</v>
      </c>
      <c r="O16" s="16">
        <v>2.07578</v>
      </c>
      <c r="P16" s="7">
        <f>E16*O16</f>
        <v>563273.28189999994</v>
      </c>
      <c r="Q16" s="15">
        <f>P16-D16</f>
        <v>58124.94856666663</v>
      </c>
      <c r="S16" s="19"/>
    </row>
    <row r="17" spans="1:19" ht="13.5" thickBot="1">
      <c r="A17" s="17" t="s">
        <v>10</v>
      </c>
      <c r="B17" s="9">
        <f t="shared" si="5"/>
        <v>237025.30655655652</v>
      </c>
      <c r="C17" s="10">
        <v>2.1312000000000002</v>
      </c>
      <c r="D17" s="11">
        <f t="shared" si="1"/>
        <v>505148.33333333331</v>
      </c>
      <c r="E17" s="31">
        <v>278369</v>
      </c>
      <c r="F17" s="32">
        <f t="shared" si="2"/>
        <v>276317.42047000001</v>
      </c>
      <c r="G17" s="32"/>
      <c r="H17" s="32">
        <f t="shared" si="3"/>
        <v>1659.07924</v>
      </c>
      <c r="I17" s="32">
        <f t="shared" si="4"/>
        <v>392.50028999998813</v>
      </c>
      <c r="J17" s="33">
        <v>0.55800000000000005</v>
      </c>
      <c r="K17" s="36">
        <v>0.55371000000000004</v>
      </c>
      <c r="L17" s="32"/>
      <c r="M17" s="36">
        <v>3.3E-3</v>
      </c>
      <c r="N17" s="36">
        <v>8.0000000000000004E-4</v>
      </c>
      <c r="O17" s="14">
        <f>O16</f>
        <v>2.07578</v>
      </c>
      <c r="P17" s="7">
        <f>E17*O17</f>
        <v>577832.80281999998</v>
      </c>
      <c r="Q17" s="15">
        <f>P17-D17</f>
        <v>72684.469486666669</v>
      </c>
      <c r="S17" s="19"/>
    </row>
    <row r="18" spans="1:19" ht="13.5" thickBot="1">
      <c r="A18" s="4" t="s">
        <v>11</v>
      </c>
      <c r="B18" s="12">
        <f>D18/C18</f>
        <v>2844303.6786786783</v>
      </c>
      <c r="C18" s="10">
        <v>2.1312000000000002</v>
      </c>
      <c r="D18" s="13">
        <v>6061780</v>
      </c>
      <c r="E18" s="8">
        <f>SUM(E6:E17)</f>
        <v>3070035</v>
      </c>
      <c r="F18" s="32">
        <f t="shared" si="2"/>
        <v>3047408.8420500001</v>
      </c>
      <c r="G18" s="10"/>
      <c r="H18" s="32">
        <f t="shared" si="3"/>
        <v>18297.408599999999</v>
      </c>
      <c r="I18" s="32">
        <f t="shared" si="4"/>
        <v>4328.7493499999073</v>
      </c>
      <c r="J18" s="33">
        <v>0.55800000000000005</v>
      </c>
      <c r="K18" s="36">
        <v>0.55371000000000004</v>
      </c>
      <c r="L18" s="10"/>
      <c r="M18" s="36">
        <v>3.3E-3</v>
      </c>
      <c r="N18" s="36">
        <v>8.0000000000000004E-4</v>
      </c>
      <c r="O18" s="14">
        <f>AVERAGE(O6:O17)</f>
        <v>2.0562458343857823</v>
      </c>
      <c r="P18" s="7">
        <f>SUM(P6:P17)</f>
        <v>6313708.3876799997</v>
      </c>
      <c r="Q18" s="7">
        <f>P18-D18</f>
        <v>251928.38767999969</v>
      </c>
      <c r="S18" s="20"/>
    </row>
    <row r="21" spans="1:19">
      <c r="G21" s="37"/>
      <c r="H21" s="37"/>
      <c r="I21" s="37"/>
      <c r="J21" s="37"/>
      <c r="K21" s="37"/>
      <c r="L21" s="37"/>
      <c r="M21" s="37"/>
      <c r="P21" s="18"/>
    </row>
    <row r="22" spans="1:19">
      <c r="G22" s="37"/>
      <c r="H22" s="37"/>
      <c r="I22" s="37"/>
      <c r="J22" s="37"/>
      <c r="K22" s="37"/>
      <c r="L22" s="37"/>
      <c r="M22" s="37"/>
    </row>
    <row r="23" spans="1:19">
      <c r="G23" s="37"/>
      <c r="H23" s="37"/>
      <c r="I23" s="38"/>
      <c r="J23" s="37"/>
      <c r="K23" s="37"/>
      <c r="L23" s="37"/>
      <c r="M23" s="37"/>
    </row>
    <row r="24" spans="1:19">
      <c r="G24" s="37"/>
      <c r="H24" s="37"/>
      <c r="I24" s="37"/>
      <c r="J24" s="37"/>
      <c r="K24" s="37"/>
      <c r="L24" s="37"/>
      <c r="M24" s="37"/>
    </row>
    <row r="25" spans="1:19">
      <c r="G25" s="37"/>
      <c r="H25" s="37"/>
      <c r="I25" s="37"/>
      <c r="J25" s="37"/>
      <c r="K25" s="37"/>
      <c r="L25" s="37"/>
      <c r="M25" s="37"/>
    </row>
    <row r="26" spans="1:19">
      <c r="G26" s="37"/>
      <c r="H26" s="37"/>
      <c r="I26" s="37"/>
      <c r="J26" s="37"/>
      <c r="K26" s="37"/>
      <c r="L26" s="37"/>
      <c r="M26" s="37"/>
    </row>
    <row r="27" spans="1:19">
      <c r="G27" s="37"/>
      <c r="H27" s="37"/>
      <c r="I27" s="37"/>
      <c r="J27" s="37"/>
      <c r="K27" s="37"/>
      <c r="L27" s="37"/>
      <c r="M27" s="37"/>
    </row>
    <row r="28" spans="1:19">
      <c r="G28" s="37"/>
      <c r="H28" s="37"/>
      <c r="I28" s="37"/>
      <c r="J28" s="37"/>
      <c r="K28" s="37"/>
      <c r="L28" s="37"/>
      <c r="M28" s="37"/>
    </row>
    <row r="29" spans="1:19">
      <c r="G29" s="37"/>
      <c r="H29" s="37"/>
      <c r="I29" s="37"/>
      <c r="J29" s="37"/>
      <c r="K29" s="37"/>
      <c r="L29" s="37"/>
      <c r="M29" s="37"/>
    </row>
  </sheetData>
  <mergeCells count="9">
    <mergeCell ref="A1:Q1"/>
    <mergeCell ref="B3:D3"/>
    <mergeCell ref="E3:P3"/>
    <mergeCell ref="F4:I4"/>
    <mergeCell ref="J4:N4"/>
    <mergeCell ref="D4:D5"/>
    <mergeCell ref="C4:C5"/>
    <mergeCell ref="B4:B5"/>
    <mergeCell ref="A3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user</cp:lastModifiedBy>
  <dcterms:created xsi:type="dcterms:W3CDTF">2015-07-23T07:53:33Z</dcterms:created>
  <dcterms:modified xsi:type="dcterms:W3CDTF">2019-03-26T16:34:20Z</dcterms:modified>
</cp:coreProperties>
</file>