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WB" defaultThemeVersion="124226"/>
  <mc:AlternateContent xmlns:mc="http://schemas.openxmlformats.org/markup-compatibility/2006">
    <mc:Choice Requires="x15">
      <x15ac:absPath xmlns:x15ac="http://schemas.microsoft.com/office/spreadsheetml/2010/11/ac" url="C:\Users\nikita.novoselov\Desktop\Мои документы\Тарифы на электроэнергию\Техприсоединение\Документы по ТП на 2022 год (запрос РЭК - филиал)\Раскрытие информации на сайт\"/>
    </mc:Choice>
  </mc:AlternateContent>
  <workbookProtection workbookPassword="E96F" lockStructure="1"/>
  <bookViews>
    <workbookView xWindow="25110" yWindow="15" windowWidth="24240" windowHeight="12165" tabRatio="774" firstSheet="2" activeTab="7"/>
  </bookViews>
  <sheets>
    <sheet name="Титульный" sheetId="20" r:id="rId1"/>
    <sheet name="Инструкция" sheetId="34" r:id="rId2"/>
    <sheet name="Прил. № 1.1 город" sheetId="47" r:id="rId3"/>
    <sheet name="Прил. № 1.2 не город" sheetId="49" r:id="rId4"/>
    <sheet name="Прил. № 2.1 (год-3)" sheetId="6" r:id="rId5"/>
    <sheet name="Прил. № 2.2 (год-2)" sheetId="37" r:id="rId6"/>
    <sheet name="Прил. № 2.3 (год-1)" sheetId="38" r:id="rId7"/>
    <sheet name="Прил. № 3.1 ('а' п.16)" sheetId="13" r:id="rId8"/>
    <sheet name="Прил. № 3.2 ('в' п.16)" sheetId="14" r:id="rId9"/>
    <sheet name="Прил. № 5.1 город" sheetId="50" r:id="rId10"/>
    <sheet name="Прил. № 5.2 не город" sheetId="51" r:id="rId11"/>
    <sheet name="Проверка" sheetId="52" r:id="rId12"/>
    <sheet name="Справочник" sheetId="48" state="veryHidden" r:id="rId13"/>
  </sheets>
  <definedNames>
    <definedName name="ddShPr11City_rstart">'Прил. № 1.1 город'!$A$15</definedName>
    <definedName name="ddShPr11City_rstop">'Прил. № 1.1 город'!$A$66</definedName>
    <definedName name="ddShPr12Cont_rstart">'Прил. № 1.2 не город'!$A$15</definedName>
    <definedName name="ddShPr12Cont_rstop">'Прил. № 1.2 не город'!$A$66</definedName>
    <definedName name="ddShPr51_rstart">'Прил. № 5.1 город'!$A$15</definedName>
    <definedName name="ddShPr51_rstop">'Прил. № 5.1 город'!$A$44</definedName>
    <definedName name="ddShPr52_rstart">'Прил. № 5.2 не город'!$A$15</definedName>
    <definedName name="ddShPr52_rstop">'Прил. № 5.2 не город'!$A$44</definedName>
    <definedName name="KL1gl">Справочник!$J$5:$J$10</definedName>
    <definedName name="KL2gl">Справочник!$K$5:$K$6</definedName>
    <definedName name="KL3gl">Справочник!$L$5:$L$6</definedName>
    <definedName name="KL4gl">Справочник!$M$5:$M$13</definedName>
    <definedName name="KL5gl">Справочник!$N$5:$N$9</definedName>
    <definedName name="KL6gl">Справочник!$O$5:$O$9</definedName>
    <definedName name="PS1gl">Справочник!$R$5:$R$10</definedName>
    <definedName name="PS2gl">Справочник!$S$5:$S$9</definedName>
    <definedName name="PS3gl">Справочник!$T$5:$T$8</definedName>
    <definedName name="PS4gl">Справочник!$U$5:$U$8</definedName>
    <definedName name="RTP1gl">Справочник!$AB$5:$AB$6</definedName>
    <definedName name="RTP2gl">Справочник!$AC$5:$AC$15</definedName>
    <definedName name="RTP3gl">Справочник!$AD$5:$AD$6</definedName>
    <definedName name="SKU1gl">Справочник!$AL$5:$AL$6</definedName>
    <definedName name="SKU2gl">Справочник!$AM$5:$AM$7</definedName>
    <definedName name="SKU3gl">Справочник!$AN$5:$AN$8</definedName>
    <definedName name="SP1gl">Справочник!$AG$5:$AG$6</definedName>
    <definedName name="SP2gl">Справочник!$AH$5:$AH$14</definedName>
    <definedName name="SP3gl">Справочник!$AI$5:$AI$9</definedName>
    <definedName name="TS1gl">Справочник!$W$5:$W$10</definedName>
    <definedName name="TS2gl">Справочник!$X$5:$X$6</definedName>
    <definedName name="TS3gl">Справочник!$Y$5:$Y$16</definedName>
    <definedName name="TS4gl">Справочник!$Z$5:$Z$7</definedName>
    <definedName name="VL1gl">Справочник!$B$5:$B$9</definedName>
    <definedName name="VL2gl">Справочник!$C$5:$C$6</definedName>
    <definedName name="VL3gl">Справочник!$D$5:$D$8</definedName>
    <definedName name="VL4gl">Справочник!$E$5:$E$10</definedName>
    <definedName name="VL5gl">Справочник!$F$5:$F$6</definedName>
    <definedName name="VL6gl">Справочник!$G$5:$G$8</definedName>
    <definedName name="_xlnm.Print_Area" localSheetId="2">'Прил. № 1.1 город'!$A$1:$AC$66</definedName>
    <definedName name="_xlnm.Print_Area" localSheetId="3">'Прил. № 1.2 не город'!$A$1:$AQ$1705</definedName>
    <definedName name="_xlnm.Print_Area" localSheetId="7">'Прил. № 3.1 (''а'' п.16)'!$A$1:$F$23</definedName>
    <definedName name="_xlnm.Print_Area" localSheetId="8">'Прил. № 3.2 (''в'' п.16)'!$A$1:$F$23</definedName>
    <definedName name="_xlnm.Print_Area" localSheetId="9">'Прил. № 5.1 город'!$A$1:$W$55</definedName>
    <definedName name="Период">#REF!</definedName>
  </definedNames>
  <calcPr calcId="162913" refMode="R1C1"/>
</workbook>
</file>

<file path=xl/calcChain.xml><?xml version="1.0" encoding="utf-8"?>
<calcChain xmlns="http://schemas.openxmlformats.org/spreadsheetml/2006/main">
  <c r="M9" i="38" l="1"/>
  <c r="B7" i="34" l="1"/>
  <c r="B20" i="34" l="1"/>
  <c r="B4" i="34"/>
  <c r="B5" i="34" l="1"/>
  <c r="P37" i="51" l="1"/>
  <c r="R37" i="51"/>
  <c r="S37" i="51"/>
  <c r="U37" i="51"/>
  <c r="V37" i="51"/>
  <c r="O37" i="51"/>
  <c r="P30" i="51"/>
  <c r="R30" i="51"/>
  <c r="S30" i="51"/>
  <c r="U30" i="51"/>
  <c r="V30" i="51"/>
  <c r="O30" i="51"/>
  <c r="P23" i="51"/>
  <c r="R23" i="51"/>
  <c r="S23" i="51"/>
  <c r="U23" i="51"/>
  <c r="V23" i="51"/>
  <c r="O23" i="51"/>
  <c r="P16" i="51"/>
  <c r="R16" i="51"/>
  <c r="S16" i="51"/>
  <c r="U16" i="51"/>
  <c r="V16" i="51"/>
  <c r="O16" i="51"/>
  <c r="O37" i="50"/>
  <c r="P37" i="50"/>
  <c r="R37" i="50"/>
  <c r="S37" i="50"/>
  <c r="U37" i="50"/>
  <c r="V37" i="50"/>
  <c r="P30" i="50"/>
  <c r="R30" i="50"/>
  <c r="S30" i="50"/>
  <c r="U30" i="50"/>
  <c r="V30" i="50"/>
  <c r="O30" i="50"/>
  <c r="P23" i="50"/>
  <c r="R23" i="50"/>
  <c r="S23" i="50"/>
  <c r="U23" i="50"/>
  <c r="V23" i="50"/>
  <c r="O23" i="50"/>
  <c r="P16" i="50"/>
  <c r="R16" i="50"/>
  <c r="S16" i="50"/>
  <c r="U16" i="50"/>
  <c r="V16" i="50"/>
  <c r="O16" i="50"/>
  <c r="P58" i="49"/>
  <c r="Q58" i="49"/>
  <c r="S58" i="49"/>
  <c r="T58" i="49"/>
  <c r="U58" i="49"/>
  <c r="W58" i="49"/>
  <c r="X58" i="49"/>
  <c r="Y58" i="49"/>
  <c r="AA58" i="49"/>
  <c r="AB58" i="49"/>
  <c r="AC58" i="49"/>
  <c r="O58" i="49"/>
  <c r="P51" i="49"/>
  <c r="Q51" i="49"/>
  <c r="S51" i="49"/>
  <c r="T51" i="49"/>
  <c r="U51" i="49"/>
  <c r="W51" i="49"/>
  <c r="X51" i="49"/>
  <c r="Y51" i="49"/>
  <c r="AA51" i="49"/>
  <c r="AB51" i="49"/>
  <c r="AC51" i="49"/>
  <c r="O51" i="49"/>
  <c r="P44" i="49"/>
  <c r="Q44" i="49"/>
  <c r="S44" i="49"/>
  <c r="T44" i="49"/>
  <c r="U44" i="49"/>
  <c r="W44" i="49"/>
  <c r="X44" i="49"/>
  <c r="Y44" i="49"/>
  <c r="AA44" i="49"/>
  <c r="AB44" i="49"/>
  <c r="AC44" i="49"/>
  <c r="O44" i="49"/>
  <c r="P37" i="49"/>
  <c r="Q37" i="49"/>
  <c r="S37" i="49"/>
  <c r="T37" i="49"/>
  <c r="U37" i="49"/>
  <c r="W37" i="49"/>
  <c r="X37" i="49"/>
  <c r="Y37" i="49"/>
  <c r="AA37" i="49"/>
  <c r="AB37" i="49"/>
  <c r="AC37" i="49"/>
  <c r="O37" i="49"/>
  <c r="P30" i="49"/>
  <c r="Q30" i="49"/>
  <c r="S30" i="49"/>
  <c r="T30" i="49"/>
  <c r="U30" i="49"/>
  <c r="W30" i="49"/>
  <c r="X30" i="49"/>
  <c r="Y30" i="49"/>
  <c r="AA30" i="49"/>
  <c r="AB30" i="49"/>
  <c r="AC30" i="49"/>
  <c r="O30" i="49"/>
  <c r="P23" i="49"/>
  <c r="Q23" i="49"/>
  <c r="S23" i="49"/>
  <c r="T23" i="49"/>
  <c r="U23" i="49"/>
  <c r="W23" i="49"/>
  <c r="X23" i="49"/>
  <c r="Y23" i="49"/>
  <c r="AA23" i="49"/>
  <c r="AB23" i="49"/>
  <c r="AC23" i="49"/>
  <c r="O23" i="49"/>
  <c r="P16" i="49"/>
  <c r="Q16" i="49"/>
  <c r="S16" i="49"/>
  <c r="T16" i="49"/>
  <c r="U16" i="49"/>
  <c r="W16" i="49"/>
  <c r="X16" i="49"/>
  <c r="Y16" i="49"/>
  <c r="AA16" i="49"/>
  <c r="AB16" i="49"/>
  <c r="AC16" i="49"/>
  <c r="O16" i="49"/>
  <c r="P58" i="47"/>
  <c r="Q58" i="47"/>
  <c r="S58" i="47"/>
  <c r="T58" i="47"/>
  <c r="U58" i="47"/>
  <c r="W58" i="47"/>
  <c r="X58" i="47"/>
  <c r="Y58" i="47"/>
  <c r="AA58" i="47"/>
  <c r="AB58" i="47"/>
  <c r="AC58" i="47"/>
  <c r="O58" i="47"/>
  <c r="P51" i="47"/>
  <c r="Q51" i="47"/>
  <c r="S51" i="47"/>
  <c r="T51" i="47"/>
  <c r="U51" i="47"/>
  <c r="W51" i="47"/>
  <c r="X51" i="47"/>
  <c r="Y51" i="47"/>
  <c r="AA51" i="47"/>
  <c r="AB51" i="47"/>
  <c r="AC51" i="47"/>
  <c r="O51" i="47"/>
  <c r="P44" i="47"/>
  <c r="Q44" i="47"/>
  <c r="S44" i="47"/>
  <c r="T44" i="47"/>
  <c r="U44" i="47"/>
  <c r="W44" i="47"/>
  <c r="X44" i="47"/>
  <c r="Y44" i="47"/>
  <c r="AA44" i="47"/>
  <c r="AB44" i="47"/>
  <c r="AC44" i="47"/>
  <c r="O44" i="47"/>
  <c r="P37" i="47"/>
  <c r="Q37" i="47"/>
  <c r="S37" i="47"/>
  <c r="T37" i="47"/>
  <c r="U37" i="47"/>
  <c r="W37" i="47"/>
  <c r="X37" i="47"/>
  <c r="Y37" i="47"/>
  <c r="AA37" i="47"/>
  <c r="AB37" i="47"/>
  <c r="AC37" i="47"/>
  <c r="O37" i="47"/>
  <c r="P30" i="47"/>
  <c r="Q30" i="47"/>
  <c r="S30" i="47"/>
  <c r="T30" i="47"/>
  <c r="U30" i="47"/>
  <c r="W30" i="47"/>
  <c r="X30" i="47"/>
  <c r="Y30" i="47"/>
  <c r="AA30" i="47"/>
  <c r="AB30" i="47"/>
  <c r="AC30" i="47"/>
  <c r="O30" i="47"/>
  <c r="P23" i="47"/>
  <c r="Q23" i="47"/>
  <c r="S23" i="47"/>
  <c r="T23" i="47"/>
  <c r="U23" i="47"/>
  <c r="W23" i="47"/>
  <c r="X23" i="47"/>
  <c r="Y23" i="47"/>
  <c r="AA23" i="47"/>
  <c r="AB23" i="47"/>
  <c r="AC23" i="47"/>
  <c r="O23" i="47"/>
  <c r="O16" i="47" l="1"/>
  <c r="P16" i="47"/>
  <c r="Q16" i="47"/>
  <c r="S16" i="47"/>
  <c r="T16" i="47"/>
  <c r="U16" i="47"/>
  <c r="W16" i="47"/>
  <c r="X16" i="47"/>
  <c r="Y16" i="47"/>
  <c r="AA16" i="47"/>
  <c r="AB16" i="47"/>
  <c r="AC16" i="47"/>
  <c r="D40" i="51" l="1"/>
  <c r="G40" i="51" l="1"/>
  <c r="G26" i="51" l="1"/>
  <c r="D26" i="51"/>
  <c r="D33" i="51" l="1"/>
  <c r="D33" i="50"/>
  <c r="G33" i="50"/>
  <c r="G33" i="51"/>
  <c r="G33" i="47"/>
  <c r="D33" i="47"/>
  <c r="G54" i="49"/>
  <c r="D54" i="49"/>
  <c r="G61" i="47"/>
  <c r="D61" i="47"/>
  <c r="G19" i="51"/>
  <c r="D19" i="51"/>
  <c r="G40" i="50"/>
  <c r="D40" i="50"/>
  <c r="G26" i="50"/>
  <c r="D26" i="50"/>
  <c r="G19" i="50"/>
  <c r="D19" i="50"/>
  <c r="G33" i="49"/>
  <c r="D33" i="49"/>
  <c r="G54" i="47"/>
  <c r="D54" i="47"/>
  <c r="G40" i="47"/>
  <c r="D40" i="47"/>
  <c r="G26" i="47"/>
  <c r="D26" i="47"/>
  <c r="G19" i="47"/>
  <c r="D19" i="47"/>
  <c r="G47" i="47"/>
  <c r="D47" i="47"/>
  <c r="G61" i="49"/>
  <c r="D61" i="49"/>
  <c r="G47" i="49"/>
  <c r="D47" i="49"/>
  <c r="G40" i="49"/>
  <c r="D40" i="49"/>
  <c r="G26" i="49"/>
  <c r="D26" i="49"/>
  <c r="G19" i="49"/>
  <c r="D19" i="49"/>
  <c r="A2" i="14"/>
  <c r="C3" i="14"/>
  <c r="D3" i="14"/>
  <c r="E3" i="14"/>
  <c r="F6" i="14"/>
  <c r="F7" i="14"/>
  <c r="F8" i="14"/>
  <c r="F9" i="14"/>
  <c r="D10" i="14"/>
  <c r="D5" i="14" s="1"/>
  <c r="E10" i="14"/>
  <c r="E5" i="14" s="1"/>
  <c r="F11" i="14"/>
  <c r="F12" i="14"/>
  <c r="C13" i="14"/>
  <c r="C10" i="14" s="1"/>
  <c r="D13" i="14"/>
  <c r="E13" i="14"/>
  <c r="F13" i="14"/>
  <c r="F14" i="14"/>
  <c r="F15" i="14"/>
  <c r="F16" i="14"/>
  <c r="F17" i="14"/>
  <c r="F18" i="14"/>
  <c r="C19" i="14"/>
  <c r="D19" i="14"/>
  <c r="E19" i="14"/>
  <c r="F19" i="14" s="1"/>
  <c r="F20" i="14"/>
  <c r="F21" i="14"/>
  <c r="F22" i="14"/>
  <c r="F23" i="14"/>
  <c r="A2" i="13"/>
  <c r="C3" i="13"/>
  <c r="D3" i="13"/>
  <c r="E3" i="13"/>
  <c r="F6" i="13"/>
  <c r="F7" i="13"/>
  <c r="F8" i="13"/>
  <c r="F9" i="13"/>
  <c r="F11" i="13"/>
  <c r="F12" i="13"/>
  <c r="C13" i="13"/>
  <c r="D13" i="13"/>
  <c r="D10" i="13" s="1"/>
  <c r="D5" i="13" s="1"/>
  <c r="E13" i="13"/>
  <c r="E10" i="13" s="1"/>
  <c r="E5" i="13" s="1"/>
  <c r="F14" i="13"/>
  <c r="F15" i="13"/>
  <c r="F16" i="13"/>
  <c r="F17" i="13"/>
  <c r="F18" i="13"/>
  <c r="C19" i="13"/>
  <c r="D19" i="13"/>
  <c r="E19" i="13"/>
  <c r="F19" i="13"/>
  <c r="F20" i="13"/>
  <c r="F21" i="13"/>
  <c r="F22" i="13"/>
  <c r="F23" i="13"/>
  <c r="A2" i="38"/>
  <c r="C3" i="38"/>
  <c r="G9" i="38"/>
  <c r="L9" i="38"/>
  <c r="R9" i="38"/>
  <c r="S9" i="38"/>
  <c r="T9" i="38"/>
  <c r="U9" i="38"/>
  <c r="R10" i="38"/>
  <c r="S10" i="38"/>
  <c r="T10" i="38"/>
  <c r="U10" i="38"/>
  <c r="C11" i="38"/>
  <c r="D11" i="38"/>
  <c r="E11" i="38"/>
  <c r="F11" i="38"/>
  <c r="H11" i="38"/>
  <c r="R11" i="38" s="1"/>
  <c r="I11" i="38"/>
  <c r="S11" i="38" s="1"/>
  <c r="J11" i="38"/>
  <c r="T11" i="38" s="1"/>
  <c r="K11" i="38"/>
  <c r="U11" i="38" s="1"/>
  <c r="M11" i="38"/>
  <c r="N11" i="38"/>
  <c r="O11" i="38"/>
  <c r="P11" i="38"/>
  <c r="G12" i="38"/>
  <c r="L12" i="38"/>
  <c r="Q12" i="38" s="1"/>
  <c r="R12" i="38"/>
  <c r="S12" i="38"/>
  <c r="T12" i="38"/>
  <c r="U12" i="38"/>
  <c r="G13" i="38"/>
  <c r="L13" i="38"/>
  <c r="Q13" i="38" s="1"/>
  <c r="R13" i="38"/>
  <c r="S13" i="38"/>
  <c r="T13" i="38"/>
  <c r="U13" i="38"/>
  <c r="A2" i="37"/>
  <c r="C3" i="37"/>
  <c r="G9" i="37"/>
  <c r="L9" i="37"/>
  <c r="R9" i="37"/>
  <c r="S9" i="37"/>
  <c r="T9" i="37"/>
  <c r="U9" i="37"/>
  <c r="R10" i="37"/>
  <c r="S10" i="37"/>
  <c r="T10" i="37"/>
  <c r="U10" i="37"/>
  <c r="C11" i="37"/>
  <c r="D11" i="37"/>
  <c r="E11" i="37"/>
  <c r="F11" i="37"/>
  <c r="H11" i="37"/>
  <c r="I11" i="37"/>
  <c r="S11" i="37" s="1"/>
  <c r="J11" i="37"/>
  <c r="T11" i="37" s="1"/>
  <c r="K11" i="37"/>
  <c r="U11" i="37" s="1"/>
  <c r="M11" i="37"/>
  <c r="N11" i="37"/>
  <c r="O11" i="37"/>
  <c r="P11" i="37"/>
  <c r="R11" i="37"/>
  <c r="G12" i="37"/>
  <c r="L12" i="37"/>
  <c r="Q12" i="37" s="1"/>
  <c r="R12" i="37"/>
  <c r="S12" i="37"/>
  <c r="T12" i="37"/>
  <c r="U12" i="37"/>
  <c r="G13" i="37"/>
  <c r="L13" i="37"/>
  <c r="Q13" i="37" s="1"/>
  <c r="R13" i="37"/>
  <c r="S13" i="37"/>
  <c r="T13" i="37"/>
  <c r="U13" i="37"/>
  <c r="A2" i="6"/>
  <c r="C3" i="6"/>
  <c r="G9" i="6"/>
  <c r="L9" i="6"/>
  <c r="Q9" i="6" s="1"/>
  <c r="R9" i="6"/>
  <c r="S9" i="6"/>
  <c r="T9" i="6"/>
  <c r="U9" i="6"/>
  <c r="R10" i="6"/>
  <c r="S10" i="6"/>
  <c r="T10" i="6"/>
  <c r="U10" i="6"/>
  <c r="C11" i="6"/>
  <c r="D11" i="6"/>
  <c r="E11" i="6"/>
  <c r="F11" i="6"/>
  <c r="H11" i="6"/>
  <c r="R11" i="6" s="1"/>
  <c r="I11" i="6"/>
  <c r="S11" i="6" s="1"/>
  <c r="J11" i="6"/>
  <c r="T11" i="6" s="1"/>
  <c r="K11" i="6"/>
  <c r="U11" i="6" s="1"/>
  <c r="M11" i="6"/>
  <c r="N11" i="6"/>
  <c r="O11" i="6"/>
  <c r="P11" i="6"/>
  <c r="G12" i="6"/>
  <c r="L12" i="6"/>
  <c r="Q12" i="6" s="1"/>
  <c r="R12" i="6"/>
  <c r="S12" i="6"/>
  <c r="T12" i="6"/>
  <c r="U12" i="6"/>
  <c r="G13" i="6"/>
  <c r="L13" i="6"/>
  <c r="Q13" i="6" s="1"/>
  <c r="R13" i="6"/>
  <c r="S13" i="6"/>
  <c r="T13" i="6"/>
  <c r="U13" i="6"/>
  <c r="B23" i="34"/>
  <c r="B24" i="34"/>
  <c r="B25" i="34"/>
  <c r="B30" i="34"/>
  <c r="B37" i="34"/>
  <c r="F13" i="13" l="1"/>
  <c r="Q9" i="37"/>
  <c r="Q9" i="38"/>
  <c r="C5" i="14"/>
  <c r="F5" i="14" s="1"/>
  <c r="F10" i="14"/>
  <c r="C10" i="13"/>
  <c r="F10" i="13" l="1"/>
  <c r="C5" i="13"/>
  <c r="F5" i="13" s="1"/>
</calcChain>
</file>

<file path=xl/sharedStrings.xml><?xml version="1.0" encoding="utf-8"?>
<sst xmlns="http://schemas.openxmlformats.org/spreadsheetml/2006/main" count="850" uniqueCount="359">
  <si>
    <t>№ п/п</t>
  </si>
  <si>
    <t>уровень напряжения, кВ</t>
  </si>
  <si>
    <t>Наименование мероприятий</t>
  </si>
  <si>
    <t>количество технологических присоединений (шт.)</t>
  </si>
  <si>
    <t>объем максимальной мощности (кВт)</t>
  </si>
  <si>
    <t>расходы на одно присоединение (руб. на 1 ТП)</t>
  </si>
  <si>
    <t>Подготовка и выдача сетевой организацией технических условий заявителю</t>
  </si>
  <si>
    <t>Проверка сетевой организацией выполнения заявителем технических условий</t>
  </si>
  <si>
    <t>Итого</t>
  </si>
  <si>
    <t>Приложение № 1.1
к Методическим указаниям по определению
размера платы за технологическое
присоединение к электрическим сетям</t>
  </si>
  <si>
    <t>Приложение № 2.1
к Методическим указаниям по определению
размера платы за технологическое
присоединение к электрическим сетям</t>
  </si>
  <si>
    <t>максимальная мощность, кВт</t>
  </si>
  <si>
    <t>Информация для расчета стандартизированной тарифной ставки С1 с учетом дифференциации по уровням напряжения и максимальной мощности</t>
  </si>
  <si>
    <t>Показатели</t>
  </si>
  <si>
    <t>Расходы по выполнению мероприятий по технологическому присоединению, всего</t>
  </si>
  <si>
    <t>Вспомогательные материалы</t>
  </si>
  <si>
    <t>Энергия на хозяйственные нужды</t>
  </si>
  <si>
    <t>Оплата труда ППП</t>
  </si>
  <si>
    <t>Отчисления на страховые взносы</t>
  </si>
  <si>
    <t>работы и услуги производственного характера</t>
  </si>
  <si>
    <t>налоги и сборы, уменьшающие налогооблагаемую базу на прибыль организаций, всего</t>
  </si>
  <si>
    <t>1.5.3.1</t>
  </si>
  <si>
    <t>услуги связи</t>
  </si>
  <si>
    <t>расходы на охрану и пожарную безопасность</t>
  </si>
  <si>
    <t>расходы на информационное обслуживание, иные услуги, связанные с деятельностью по технологическому присоединению</t>
  </si>
  <si>
    <t>1.5.3.4</t>
  </si>
  <si>
    <t>плата за аренду имущества</t>
  </si>
  <si>
    <t>другие прочие расходы, связанные с производством и реализацией</t>
  </si>
  <si>
    <t>Внереализованные расходы, всего</t>
  </si>
  <si>
    <t>расходы на услуги банков</t>
  </si>
  <si>
    <t>% за пользование кредитом</t>
  </si>
  <si>
    <t>прочие обоснованные расходы</t>
  </si>
  <si>
    <t>денежные выплаты социального характера ( по Коллективному договору)</t>
  </si>
  <si>
    <t>Приложение № 3.1
к Методическим указаниям по определению
размера платы за технологическое
присоединение к электрическим сетям</t>
  </si>
  <si>
    <t>Приложение № 3.2
к Методическим указаниям по определению
размера платы за технологическое
присоединение к электрическим сетям</t>
  </si>
  <si>
    <t>Наименование организации</t>
  </si>
  <si>
    <t>ИНН</t>
  </si>
  <si>
    <t>КПП</t>
  </si>
  <si>
    <t>Наименование (описание) обособленного подразделения</t>
  </si>
  <si>
    <t>Организационно-правовая форма</t>
  </si>
  <si>
    <t>Вид деятельности</t>
  </si>
  <si>
    <t>Юридический адрес</t>
  </si>
  <si>
    <t>Почтовый адрес</t>
  </si>
  <si>
    <t>Фамилия, имя, отчество</t>
  </si>
  <si>
    <t>Должность</t>
  </si>
  <si>
    <t>Контактный телефон</t>
  </si>
  <si>
    <t>e-mail</t>
  </si>
  <si>
    <t>Ответственный за предоставление информации (от регулируемой организации)</t>
  </si>
  <si>
    <t>Адрес регулируемой организации</t>
  </si>
  <si>
    <t>Руководитель</t>
  </si>
  <si>
    <t>Телефон</t>
  </si>
  <si>
    <t>до 35 кВ</t>
  </si>
  <si>
    <t>до 8900 кВт</t>
  </si>
  <si>
    <t>свыше 8900 кВт включительно</t>
  </si>
  <si>
    <t>свыше 35 кВ включительно</t>
  </si>
  <si>
    <t>Приложение № 2.2
к Методическим указаниям по определению
размера платы за технологическое
присоединение к электрическим сетям</t>
  </si>
  <si>
    <t>Приложение № 2.3
к Методическим указаниям по определению
размера платы за технологическое
присоединение к электрическим сетям</t>
  </si>
  <si>
    <t>Информация о плате за техприсоединение к электросетям</t>
  </si>
  <si>
    <t>1.1</t>
  </si>
  <si>
    <t>1.2</t>
  </si>
  <si>
    <t>1.4</t>
  </si>
  <si>
    <t>1.3</t>
  </si>
  <si>
    <t>1.5</t>
  </si>
  <si>
    <t>1.5.1</t>
  </si>
  <si>
    <t>1.5.2</t>
  </si>
  <si>
    <t>1.5.3</t>
  </si>
  <si>
    <t>1.5.3.2</t>
  </si>
  <si>
    <t>1.5.3.3</t>
  </si>
  <si>
    <t>1.5.3.5</t>
  </si>
  <si>
    <t>1.6</t>
  </si>
  <si>
    <t>1.6.1</t>
  </si>
  <si>
    <t>1.6.2</t>
  </si>
  <si>
    <t>1.6.3</t>
  </si>
  <si>
    <t>1.6.4</t>
  </si>
  <si>
    <t>I. Заполнение приложений 1.1, 1.2.</t>
  </si>
  <si>
    <t>1) Приложение 1.1 заполняется для территорий городских населенных пунктов.</t>
  </si>
  <si>
    <t>2) Приложение 1.2 заполняется  для территорий, не относящихся к городским населенным пунктам.</t>
  </si>
  <si>
    <t>II.     Заполнение приложений 2.1, 2.2, 2.3.</t>
  </si>
  <si>
    <r>
      <rPr>
        <b/>
        <sz val="13"/>
        <rFont val="Times New Roman"/>
        <family val="1"/>
        <charset val="204"/>
      </rPr>
      <t>III.</t>
    </r>
    <r>
      <rPr>
        <b/>
        <sz val="7"/>
        <rFont val="Times New Roman"/>
        <family val="1"/>
        <charset val="204"/>
      </rPr>
      <t xml:space="preserve">     </t>
    </r>
    <r>
      <rPr>
        <b/>
        <sz val="13"/>
        <rFont val="Times New Roman"/>
        <family val="1"/>
        <charset val="204"/>
      </rPr>
      <t>Заполнение приложений 3.1, 3.2.</t>
    </r>
  </si>
  <si>
    <r>
      <t>1)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Приложение 3.1 заполняется ТСО по мероприятию: подготовка и выдача сетевой организацией технических условий заявителю.</t>
    </r>
  </si>
  <si>
    <r>
      <t>3)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В графах 3-5 указываются расходы на выполнение мероприятий по технологическому присоединению с разбивкой по каждому показателю в тыс. рублей в соответствии с учетной политикой ТСО и бухгалтерской отчетностью.</t>
    </r>
  </si>
  <si>
    <r>
      <t>4)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В графах 3-5 указывается размерность показателей с учётом обязательного заполнения трех знаков после запятой.</t>
    </r>
  </si>
  <si>
    <r>
      <t>1.</t>
    </r>
    <r>
      <rPr>
        <sz val="7"/>
        <rFont val="Times New Roman"/>
        <family val="1"/>
        <charset val="204"/>
      </rPr>
      <t xml:space="preserve">  </t>
    </r>
    <r>
      <rPr>
        <sz val="13"/>
        <rFont val="Times New Roman"/>
        <family val="1"/>
        <charset val="204"/>
      </rPr>
      <t>Ячейки голубого цвета подлежат обязательному заполнению территориальной сетевой организацией (далее – ТСО), ячейки желтого цвета предназначены для заполнения ТСО, ячейки зеленого цвета не подлежат заполнению.</t>
    </r>
  </si>
  <si>
    <t>Период</t>
  </si>
  <si>
    <t>Итого,
тыс. рублей</t>
  </si>
  <si>
    <t>Итого (гр.8+гр.9+гр.10+гр.11)</t>
  </si>
  <si>
    <t>Итого расходы на одно присоединение 
(тыс.руб. на 1 ТП)
 (гр.7/ гр.12)</t>
  </si>
  <si>
    <t>-</t>
  </si>
  <si>
    <t>Итого
(гр.3+гр.4+гр.5
+гр.6)</t>
  </si>
  <si>
    <r>
      <t>2)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Приложение 3.2 заполняется ТСО по мероприятию: проверка сетевой организацией выполнения заявителем технических условий.</t>
    </r>
  </si>
  <si>
    <t xml:space="preserve">расходы согласно Приложению № 3 по каждому мероприятию (тыс. руб.) </t>
  </si>
  <si>
    <t>Год ввода объекта 2018</t>
  </si>
  <si>
    <t>Год ввода объекта 2019</t>
  </si>
  <si>
    <t>0,4 кВ и ниже</t>
  </si>
  <si>
    <t>1-20 кВ</t>
  </si>
  <si>
    <t>35 кВ</t>
  </si>
  <si>
    <t>110 кВ и выше</t>
  </si>
  <si>
    <t>2.</t>
  </si>
  <si>
    <t>3.</t>
  </si>
  <si>
    <t xml:space="preserve">СТРОИТЕЛЬСТВО ПУНКТОВ СЕКЦИОНИРОВАНИЯ (РЕКЛОУЗЕРОВ, РАСПРЕДЕЛИТЕЛЬНЫХ ПУНКТОВ, ПЕРЕКЛЮЧАТЕЛЬНЫХ ПУНКТОВ) </t>
  </si>
  <si>
    <t>4.</t>
  </si>
  <si>
    <t>6(10)/0,4 кВ</t>
  </si>
  <si>
    <t>20/0,4 кВ</t>
  </si>
  <si>
    <t>5.</t>
  </si>
  <si>
    <t>СТРОИТЕЛЬСТВО ТРАНСФОРМАТОРНЫХ ПОДСТАНЦИЙ (ТП), ЗА ИСКЛЮЧЕНИЕМ РАСПРЕДЕЛИТЕЛЬНЫХ ТРАНСФОРМАТОРНЫХ ПОДСТАНЦИЙ (РТП), С УРОВНЕМ НАПРЯЖЕНИЯ ДО 35 КВ</t>
  </si>
  <si>
    <t>СТРОИТЕЛЬСТВО РАСПРЕДЕЛИТЕЛЬНЫХ ТРАНСФОРМАТОРНЫХ ПОДСТАНЦИЙ (РТП), С УРОВНЕМ НАПРЯЖЕНИЯ ДО 35 КВ</t>
  </si>
  <si>
    <t>6.</t>
  </si>
  <si>
    <t>СТРОИТЕЛЬСТВО ПОДСТАНЦИЙ УРОВНЕМ НАПРЯЖЕНИЯ 35 КВ И ВЫШЕ (ПС)</t>
  </si>
  <si>
    <t>35/6(10) кВ</t>
  </si>
  <si>
    <t>110/35 кВ</t>
  </si>
  <si>
    <t>110/6(10) кВ</t>
  </si>
  <si>
    <t>110/35/6(10) кВ</t>
  </si>
  <si>
    <t>7.</t>
  </si>
  <si>
    <t>ОБЕСПЕЧЕНИЕ СРЕДСТВАМИ КОММЕРЧЕСКОГО УЧЕТА ЭЛЕКТРИЧЕСКОЙ ЭНЕРГИИ (МОЩНОСТИ)</t>
  </si>
  <si>
    <t>расходы на строительство объекта/на обеспечение средствами коммерческого учета электрической энергии (мощности), тыс. руб.</t>
  </si>
  <si>
    <t>СТРОИТЕЛЬСТВО ВОЗДУШНЫХ ЛИНИЙ ЭЛЕКТРОПЕРЕДАЧИ</t>
  </si>
  <si>
    <t>СТРОИТЕЛЬСТВО КАБЕЛЬНЫХ ЛИНИЙ ЭЛЕКТРОПЕРЕДАЧИ</t>
  </si>
  <si>
    <t>до 670 кВт</t>
  </si>
  <si>
    <t>свыше 670 кВт включительно</t>
  </si>
  <si>
    <t xml:space="preserve">свыше 20 кВ </t>
  </si>
  <si>
    <t>до 20 кВ включительно</t>
  </si>
  <si>
    <t>протяженность
(для линий электропередачи), км. / количество
(для пунктов секционирования, точек учета ээ), шт.</t>
  </si>
  <si>
    <t>Объект электросетевого хозяйства/Средство коммерческого учета электрической энергии (мощности)</t>
  </si>
  <si>
    <t xml:space="preserve"> * - случае если в субъекте Российской Федерации за 3 предыдущих года не осуществлялось строительство тех объектов электросетевого хозяйства, в отношении которых устанавливаются стандартизированные тарифные ставки либо не осуществлялось обеспечение средствами коммерческого учета электрической энергии (мощности), расчет ставок может производиться исходя из данных за два предыдущих года, в случае отсутствия данных за два года - за предыдущий год, а при отсутствии данных за три года - по планируемым расходам, определенным по сметам, выполненным с применением сметных нормативов.
</t>
  </si>
  <si>
    <t>План*</t>
  </si>
  <si>
    <t>Добавить</t>
  </si>
  <si>
    <t>Удалить</t>
  </si>
  <si>
    <t xml:space="preserve"> </t>
  </si>
  <si>
    <t xml:space="preserve">строительство воздушных линий электропередачи </t>
  </si>
  <si>
    <t xml:space="preserve">тип опор: </t>
  </si>
  <si>
    <t>деревянные</t>
  </si>
  <si>
    <t>железобетонные опоры</t>
  </si>
  <si>
    <t>металлические опоры</t>
  </si>
  <si>
    <t>металлические опоры, за исключением многогранных</t>
  </si>
  <si>
    <t>многогранные металлические опоры</t>
  </si>
  <si>
    <t>тип провода:</t>
  </si>
  <si>
    <t>изолированный</t>
  </si>
  <si>
    <t>неизолированный</t>
  </si>
  <si>
    <t>материал провода:</t>
  </si>
  <si>
    <t>медный</t>
  </si>
  <si>
    <t xml:space="preserve">стальной </t>
  </si>
  <si>
    <t>сталеалюминиевый</t>
  </si>
  <si>
    <t>алюминиевый</t>
  </si>
  <si>
    <t>сечение провода:</t>
  </si>
  <si>
    <t>до 50 мм2 включительно</t>
  </si>
  <si>
    <t>от 50 до 100 мм2 включительно</t>
  </si>
  <si>
    <t>от 100 до 200 мм2 включительно</t>
  </si>
  <si>
    <t>от 200 до 500 мм2 включительно</t>
  </si>
  <si>
    <t>от 500 до 800 мм2 включительно</t>
  </si>
  <si>
    <t>свыше 800 мм2</t>
  </si>
  <si>
    <t>количество цепей:</t>
  </si>
  <si>
    <t>одноцепная</t>
  </si>
  <si>
    <t>двухцепная</t>
  </si>
  <si>
    <t>уровень напряжения:</t>
  </si>
  <si>
    <t>27,5-60 кВ</t>
  </si>
  <si>
    <t xml:space="preserve">строительство кабельных линий электропередачи </t>
  </si>
  <si>
    <t xml:space="preserve">способ прокладки: </t>
  </si>
  <si>
    <t>в траншеях</t>
  </si>
  <si>
    <t>в блоках</t>
  </si>
  <si>
    <t>в каналах</t>
  </si>
  <si>
    <t>в туннелях и коллекторах</t>
  </si>
  <si>
    <t>в галереях и эстакадах</t>
  </si>
  <si>
    <t>горизонтальное наклонное бурение</t>
  </si>
  <si>
    <t>количество жил:</t>
  </si>
  <si>
    <t>одножильные</t>
  </si>
  <si>
    <t>многожильные</t>
  </si>
  <si>
    <t>тип изоляции:</t>
  </si>
  <si>
    <t xml:space="preserve">резиновая и пластмассовая </t>
  </si>
  <si>
    <t>бумажная</t>
  </si>
  <si>
    <t>от 200 до 250 мм2 включительно</t>
  </si>
  <si>
    <t>от 250 до 300 мм2 включительно</t>
  </si>
  <si>
    <t>от 300 до 400 мм2 включительно</t>
  </si>
  <si>
    <t>от 400 до 500 мм2 включительно</t>
  </si>
  <si>
    <t>количество кабелей в траншее, канале, туннеле или
 коллекторе, на галерее или эстакаде, труб в скважине:</t>
  </si>
  <si>
    <t>один</t>
  </si>
  <si>
    <t>два</t>
  </si>
  <si>
    <t>три</t>
  </si>
  <si>
    <t>четыре</t>
  </si>
  <si>
    <t>более четырех</t>
  </si>
  <si>
    <t>1-10 кВ</t>
  </si>
  <si>
    <t>15-20 кВ</t>
  </si>
  <si>
    <t>строительство пунктов секционирования (реклоузеров, распределительных пунктов, переключательных пунктов)</t>
  </si>
  <si>
    <t xml:space="preserve">пункт секционирования: </t>
  </si>
  <si>
    <t>реклоузеры</t>
  </si>
  <si>
    <t>линейные разъединители</t>
  </si>
  <si>
    <t>выключатели нагрузки, устанавливаемые вне
трансформаторных подстанций и распределительных и переключательных пунктов (РП)</t>
  </si>
  <si>
    <t>распределительные пункты (РП), за исключением комплектных распределительных устройств наружной установки (КРН, КРУН)</t>
  </si>
  <si>
    <t>комплектные распределительные устройства наружной установки (КРН, КРУН)</t>
  </si>
  <si>
    <t>переключательные пункты</t>
  </si>
  <si>
    <t>номинальный ток:</t>
  </si>
  <si>
    <t>до 100 А включительно</t>
  </si>
  <si>
    <t>от 100 до 250 А включительно</t>
  </si>
  <si>
    <t>от 250 до 500 А включительно</t>
  </si>
  <si>
    <t>от 500 до 1000 А включительно</t>
  </si>
  <si>
    <t>свыше 1000 А</t>
  </si>
  <si>
    <t>количество ячеек в распределительном или 
переключательном пункте:</t>
  </si>
  <si>
    <t>до 5 ячеек включительно</t>
  </si>
  <si>
    <t>от 5 до 10 ячеек включительно</t>
  </si>
  <si>
    <t>от 10 до 15 ячеек включительно</t>
  </si>
  <si>
    <t>свыше 15 ячеек</t>
  </si>
  <si>
    <t>строительство трансформаторных подстанций (ТП), за исключением распределительных трансформаторных подстанций (РТП), с уровнем напряжения до 35 кВ</t>
  </si>
  <si>
    <t xml:space="preserve">уровень напряжения: </t>
  </si>
  <si>
    <t>6/0,4 кВ</t>
  </si>
  <si>
    <t>10/0,4 кВ</t>
  </si>
  <si>
    <t>6/10 (10/6) кВ</t>
  </si>
  <si>
    <t>10/20 (20/10) кВ</t>
  </si>
  <si>
    <t>6/20 (20/6) кВ</t>
  </si>
  <si>
    <t>количество трансформаторов:</t>
  </si>
  <si>
    <t>однотрансформаторные</t>
  </si>
  <si>
    <t>двухтрансформаторные</t>
  </si>
  <si>
    <t>трансформаторная мощность:</t>
  </si>
  <si>
    <t>до 25 кВА включительно</t>
  </si>
  <si>
    <t>от 25 до 100 кВА включительно</t>
  </si>
  <si>
    <t>от 100 до 250 кВА включительно</t>
  </si>
  <si>
    <t>от 250 до 400 кВА включительно</t>
  </si>
  <si>
    <t>от 400 до 1000 кВА включительно</t>
  </si>
  <si>
    <t>от 1000 до 1250 кВА включительно</t>
  </si>
  <si>
    <t>от 1250 до 1600 кВА включительно</t>
  </si>
  <si>
    <t>от 1600 до 2000 кВА включительно</t>
  </si>
  <si>
    <t>от 2000 до 2500 кВА включительно</t>
  </si>
  <si>
    <t>от 2500 до 3150 кВА включительно</t>
  </si>
  <si>
    <t>от 3150 до 4000 кВА включительно</t>
  </si>
  <si>
    <t>свыше 4000 кВА</t>
  </si>
  <si>
    <t>тип трансформаторной подстанции:</t>
  </si>
  <si>
    <t xml:space="preserve">столбовой/мачтовый </t>
  </si>
  <si>
    <t>шкафной или киосковый</t>
  </si>
  <si>
    <t>блочный</t>
  </si>
  <si>
    <t>строительство распределительных трансформаторных подстанций (РТП) с уровнем напряжения до 35 кВ</t>
  </si>
  <si>
    <t>свыше 3150 кВА</t>
  </si>
  <si>
    <t>строительство подстанций уровнем напряжения 35 кВ и выше</t>
  </si>
  <si>
    <t>до 6,3 МВА включительно</t>
  </si>
  <si>
    <t>от 6,3 до 10 МВА включительно</t>
  </si>
  <si>
    <t>от 10 до 16 МВА включительно</t>
  </si>
  <si>
    <t>от 16 до 25 МВА включительно</t>
  </si>
  <si>
    <t>от 25 до 32 МВА включительно</t>
  </si>
  <si>
    <t>от 32 до 40 МВА включительно</t>
  </si>
  <si>
    <t>от 40 до 63 МВА включительно</t>
  </si>
  <si>
    <t>от 63 до 80 МВА включительно</t>
  </si>
  <si>
    <t>от 80 до 100 МВА включительно</t>
  </si>
  <si>
    <t>свыше 100 МВА</t>
  </si>
  <si>
    <t>35/0,4 кВ</t>
  </si>
  <si>
    <t>обеспечение средствами коммерческого учета электрической энергии (мощности)</t>
  </si>
  <si>
    <t>количество фаз:</t>
  </si>
  <si>
    <t>однофазный</t>
  </si>
  <si>
    <t>трехфазный</t>
  </si>
  <si>
    <t>тип включения:</t>
  </si>
  <si>
    <t>прямой</t>
  </si>
  <si>
    <t>полукосвенный</t>
  </si>
  <si>
    <t>косвенный</t>
  </si>
  <si>
    <t>количество ячеек в распределительном или переключательном пункте:</t>
  </si>
  <si>
    <t>1. ВЛ Воздушные линии</t>
  </si>
  <si>
    <t>2. КЛ Кабельные линии</t>
  </si>
  <si>
    <t>3. Пункты секционирования</t>
  </si>
  <si>
    <t>4. ТП Трансформаторные подстанции</t>
  </si>
  <si>
    <t>5. РТП Распред. трансформаторные подстанции</t>
  </si>
  <si>
    <t>6. Подстанции</t>
  </si>
  <si>
    <t>7. СКУ Средства коммерческого учета</t>
  </si>
  <si>
    <t>Год ввода объекта 2020</t>
  </si>
  <si>
    <t>Приложение № 5.1
к Методическим указаниям по определению
размера платы за технологическое
присоединение к электрическим сетям</t>
  </si>
  <si>
    <t>Приложение № 5.2
к Методическим указаниям по определению
размера платы за технологическое
присоединение к электрическим сетям</t>
  </si>
  <si>
    <t>dd_hide/show</t>
  </si>
  <si>
    <t>hide</t>
  </si>
  <si>
    <t>1.</t>
  </si>
  <si>
    <t>range_name</t>
  </si>
  <si>
    <t>VL</t>
  </si>
  <si>
    <t>address_title</t>
  </si>
  <si>
    <t>address_svod</t>
  </si>
  <si>
    <t>KL</t>
  </si>
  <si>
    <t>PS</t>
  </si>
  <si>
    <t>VL1</t>
  </si>
  <si>
    <t>VL2</t>
  </si>
  <si>
    <t>VL3</t>
  </si>
  <si>
    <t>VL4</t>
  </si>
  <si>
    <t>VL5</t>
  </si>
  <si>
    <t>VL6</t>
  </si>
  <si>
    <t>KL1</t>
  </si>
  <si>
    <t>KL2</t>
  </si>
  <si>
    <t>KL3</t>
  </si>
  <si>
    <t>KL4</t>
  </si>
  <si>
    <t>KL5</t>
  </si>
  <si>
    <t>KL6</t>
  </si>
  <si>
    <t>PS1</t>
  </si>
  <si>
    <t>PS2</t>
  </si>
  <si>
    <t>PS3</t>
  </si>
  <si>
    <t>PS4</t>
  </si>
  <si>
    <t>TS1</t>
  </si>
  <si>
    <t>TS2</t>
  </si>
  <si>
    <t>TS3</t>
  </si>
  <si>
    <t>TS4</t>
  </si>
  <si>
    <t>RTP1</t>
  </si>
  <si>
    <t>RTP2</t>
  </si>
  <si>
    <t>RTP3</t>
  </si>
  <si>
    <t>SKU1</t>
  </si>
  <si>
    <t>SKU2</t>
  </si>
  <si>
    <t>SKU3</t>
  </si>
  <si>
    <t>TS</t>
  </si>
  <si>
    <t>RTP</t>
  </si>
  <si>
    <t>SKU</t>
  </si>
  <si>
    <t>SHABLON.TSO.2022</t>
  </si>
  <si>
    <r>
      <rPr>
        <b/>
        <sz val="13"/>
        <rFont val="Times New Roman"/>
        <family val="1"/>
        <charset val="204"/>
      </rPr>
      <t>IV.</t>
    </r>
    <r>
      <rPr>
        <b/>
        <sz val="7"/>
        <rFont val="Times New Roman"/>
        <family val="1"/>
        <charset val="204"/>
      </rPr>
      <t xml:space="preserve">     </t>
    </r>
    <r>
      <rPr>
        <b/>
        <sz val="13"/>
        <rFont val="Times New Roman"/>
        <family val="1"/>
        <charset val="204"/>
      </rPr>
      <t>Заполнение приложений 5.1, 5.2.</t>
    </r>
  </si>
  <si>
    <r>
      <t>1)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Приложение 5.1 заполняется для территорий городских населенных пунктов.</t>
    </r>
  </si>
  <si>
    <r>
      <t>2)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Приложения 5.2 заполняется для территорий, не относящихся к городским населенным пунктам.</t>
    </r>
  </si>
  <si>
    <t>Приложение № 1.2
к Методическим указаниям по определению
размера платы за технологическое
присоединение к электрическим сетям</t>
  </si>
  <si>
    <t>SP</t>
  </si>
  <si>
    <t>SP1</t>
  </si>
  <si>
    <t>SP2</t>
  </si>
  <si>
    <t>SP3</t>
  </si>
  <si>
    <t>dd_name</t>
  </si>
  <si>
    <t>ddShPr12Cont_rstart</t>
  </si>
  <si>
    <t>ddShPr12Cont_rstop</t>
  </si>
  <si>
    <t>ddShPr11City_rstart</t>
  </si>
  <si>
    <t>ddShPr11City_rstop</t>
  </si>
  <si>
    <t>ddShPr51_rstart</t>
  </si>
  <si>
    <t>ddShPr51_rstop</t>
  </si>
  <si>
    <t>ddShPr52_rstart</t>
  </si>
  <si>
    <t>ddShPr52_rstop</t>
  </si>
  <si>
    <t>Сообщение</t>
  </si>
  <si>
    <t>Адрес</t>
  </si>
  <si>
    <t>Статус</t>
  </si>
  <si>
    <t xml:space="preserve">
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территориальной сетевой организации, а также на обеспечение средствами
коммерческого учета электрической энергии (мощности)
(заполняется для территорий городских населенных пунктов)</t>
  </si>
  <si>
    <t xml:space="preserve">
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территориальной сетевой организации, а также на обеспечение средствами
коммерческого учета электрической энергии (мощности)
(заполняется для территорий, не относящихся к городским населенным пунктам)</t>
  </si>
  <si>
    <t>Сведения о строительстве линий электропередачи, пунктов секционирования, а также об обеспечении средствами
коммерческого учета электрической энергии (мощности)  при технологическом присоединении энергопринимающих устройств максимальной мощностью менее 670 кВт и на уровне напряжения 20 кВ и менее
(заполняется для территорий городских населенных пунктов)</t>
  </si>
  <si>
    <t>Сведения о строительстве линий электропередачи, пунктов секционирования, а также об обеспечении средствами
коммерческого учета электрической энергии (мощности)  при технологическом присоединении энергопринимающих устройств максимальной мощностью менее 670 кВт и на уровне напряжения 20 кВ и менее
(заполняется для территорий, не относящихся к городским населенным пунктам)</t>
  </si>
  <si>
    <t>присоединенная максимальная мощность (менее 670 кВт), кВт</t>
  </si>
  <si>
    <t>2.1</t>
  </si>
  <si>
    <t>Выдача сетевой организацией акта об осуществлении технологического присоединения заявителям, указанным в пунктах 12(1) и 14 Правил технологического присоединения, кроме случаев, если технологическое присоединение энергопринимающих устройств таких заявителей осуществляется на уровне напряжения выше 0,4 кВ</t>
  </si>
  <si>
    <t>2.2</t>
  </si>
  <si>
    <t>Проверка сетевой организацией выполнения технических условий заявителями (за исключением заявителей, указанных в пункте 2.1 таблицы)</t>
  </si>
  <si>
    <t>Версия 22.0.1</t>
  </si>
  <si>
    <t>6. Приложение 4 к Методическим указаниям по определению размера платы за технологическое присоединение к электрическим сетям, утвержденным приказом ФАС России от 29.08.2017 № 1135/17 заполняется РЭК Свердловской области и не подлежит заполнению ТСО.</t>
  </si>
  <si>
    <t>4. Показатели в приложениях 2.1, 2.2, 2.3, 3.1, 3.2 заполняются по выполненным договорам за 2018, 2019, 2020 годы.</t>
  </si>
  <si>
    <t>3) В графе 2 указываются характеристики объекта электросетевого хозяйства/средства коммерческого учета электрической энергии (мощности), введенного в эксплуатацию (наименование мероприятия, выполненного ТСО в соответствии с выданными техническими условиями).</t>
  </si>
  <si>
    <t>10) Графы 15-18 заполняются ТСО только в случае, если за 3 предыдущих года ТСО не осуществлялось строительство  объектов электросетевого хозяйства, а также обеспечение средствами коммерческого учета электрической энергии (мощности), в отношении которых устанавливаются стандартизированные тарифные ставки, по планируемым расходам, определенным по сметам, выполненным с применением сметных нормативов.</t>
  </si>
  <si>
    <r>
      <t>3)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В графе 2 указываются характеристики объекта электросетевого хозяйства/средства коммерческого учета электрической энергии (мощности), введенного в эксплуатацию (наименование мероприятия, выполненного ТСО в соответствии с выданными техническими условиями).</t>
    </r>
  </si>
  <si>
    <r>
      <t>4)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В графах 3, 6, 9 указывается уровень напряжения, соответствующий уровню напряжения объекта электросетевого хозяйства/средства коммерческого учета электрической энергии (мощности), введенного в эксплуатацию (наименование мероприятия, выполненного ТСО в соответствии с выданными техническими условиями).</t>
    </r>
  </si>
  <si>
    <r>
      <t>5)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В графах 4, 7, 10 указывается протяженность ЛЭП в километрах по трассе (без учета количества кабелей (проводов) в линии) с учётом обязательного заполнения трех знаков после запятой, а также количество пунктов секционирования, точек учета электрической энергии (мощности) в штуках.</t>
    </r>
  </si>
  <si>
    <r>
      <t>6)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В графах 5, 8, 11 указывается размер присоединённой максимальной мощности энергопринимающего устройства заявителя согласно договору.</t>
    </r>
  </si>
  <si>
    <t>4) В графах 3, 7, 11 указывается уровень напряжения, соответствующий уровню напряжения объекта электросетевого хозяйства/средства коммерческого учета электрической энергии (мощности), введенного в эксплуатацию (наименование мероприятия, выполненного ТСО в соответствии с выданными техническими условиями).</t>
  </si>
  <si>
    <t>5) В графах 4, 8, 12 указывается протяженность воздушной или кабельной линий электропередачи (далее – ЛЭП) в километрах по трассе (без учета количества кабелей (проводов) в линии), а также количество пунктов секционирования и точек учета электрической энергии (мощности) в штуках.</t>
  </si>
  <si>
    <t>6) В графах 5, 9, 13 указывается размер присоединенной максимальной мощности энергопринимающего устройства заявителя согласно договору.</t>
  </si>
  <si>
    <t>8) В графах 6, 10, 14 указываются расходы на строительство введенных в эксплуатацию объектов электросетевого хозяйства ТСО, а также на обеспечение средствами коммерческого учета электрической энергии (мощности), в соответствии с учетной политикой ТСО (например: стоимость принимаемых основных фондов согласно формам КС-14, КС-11).</t>
  </si>
  <si>
    <t>9) В графах 4, 6, 8, 10, 12, 14, 16, 18 указывается размерность показателей с учётом обязательного заполнения трех знаков после запятой</t>
  </si>
  <si>
    <r>
      <t>4)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В графах 3-6 пункта 1 указываются расходы ТСО на выполнение мероприятий по подготовке и выдаче технических условий заявителю в тыс. рублей.</t>
    </r>
  </si>
  <si>
    <t>5)           В графах 3-6 пунктов 2.1, 2.2 указываются расходы ТСО на выполнение мероприятий по проверке сетевой организацией выполнения заявителем технических условий в тыс. рублей.</t>
  </si>
  <si>
    <r>
      <t>6)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В графах 8-11 указывается количество технологических присоединений в соответствии с выполненными договорами в штуках.</t>
    </r>
  </si>
  <si>
    <r>
      <t>7)</t>
    </r>
    <r>
      <rPr>
        <sz val="7"/>
        <rFont val="Times New Roman"/>
        <family val="1"/>
        <charset val="204"/>
      </rPr>
      <t xml:space="preserve">                     </t>
    </r>
    <r>
      <rPr>
        <sz val="13"/>
        <rFont val="Times New Roman"/>
        <family val="1"/>
        <charset val="204"/>
      </rPr>
      <t>В графах 13-16 указывается объем присоединенной максимальной мощности в соответствии 
с выполненными договорами в кВт.</t>
    </r>
  </si>
  <si>
    <t>Инструкция
по заполнению приложений, направленных письмом Региональной энергетической комиссии Свердловской области (далее  –  РЭК Свердловской области), разработанных в соответствии с методическими указаниями  по определению размера платы за технологическое присоединение к электрическим сетям, утвержденными  приказом ФАС России от 29.08.2017 № 1135/17</t>
  </si>
  <si>
    <t>Прочие расходы, всего, в том числе:</t>
  </si>
  <si>
    <t>работы и услуги непроизводственного характера, в том числе:</t>
  </si>
  <si>
    <t>АО "Энергосетевая компания ЧТПЗ" - филиал в г. Первоуральск</t>
  </si>
  <si>
    <t>Акционерное общество</t>
  </si>
  <si>
    <t>Передача электроэнергии, технологическое присоединение</t>
  </si>
  <si>
    <t>623112, Россия,
Свердловская обл.,г.Первоуральск, ул. Торговая д.1</t>
  </si>
  <si>
    <t>Камилянов Эдуард Альбертович</t>
  </si>
  <si>
    <t xml:space="preserve">(3439) 27-69-77  </t>
  </si>
  <si>
    <t>Новоселов Никита Андреевич</t>
  </si>
  <si>
    <t>Начальник службы по развитию и реализации услуг</t>
  </si>
  <si>
    <t xml:space="preserve"> +7 (351) 200-62-39, доб. 64-376</t>
  </si>
  <si>
    <t>nikita.novoselov@chelpipegroup.com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</si>
</sst>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3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10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10"/>
      <name val="Liberation Serif"/>
      <family val="1"/>
      <charset val="204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Liberation Serif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theme="10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3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" fillId="0" borderId="0">
      <alignment horizontal="left" vertical="center"/>
    </xf>
  </cellStyleXfs>
  <cellXfs count="257">
    <xf numFmtId="0" fontId="0" fillId="0" borderId="0" xfId="0"/>
    <xf numFmtId="0" fontId="12" fillId="3" borderId="0" xfId="0" applyFont="1" applyFill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vertical="center" wrapText="1"/>
    </xf>
    <xf numFmtId="0" fontId="13" fillId="4" borderId="1" xfId="0" applyFont="1" applyFill="1" applyBorder="1" applyAlignment="1" applyProtection="1">
      <alignment vertical="center" wrapText="1"/>
      <protection locked="0"/>
    </xf>
    <xf numFmtId="49" fontId="12" fillId="3" borderId="0" xfId="0" applyNumberFormat="1" applyFont="1" applyFill="1" applyAlignment="1">
      <alignment vertical="center" wrapText="1"/>
    </xf>
    <xf numFmtId="165" fontId="14" fillId="5" borderId="1" xfId="2" applyNumberFormat="1" applyFont="1" applyFill="1" applyBorder="1" applyAlignment="1" applyProtection="1">
      <alignment vertical="center" wrapText="1"/>
    </xf>
    <xf numFmtId="165" fontId="12" fillId="3" borderId="0" xfId="0" applyNumberFormat="1" applyFont="1" applyFill="1" applyAlignment="1">
      <alignment vertical="center" wrapText="1"/>
    </xf>
    <xf numFmtId="164" fontId="14" fillId="5" borderId="1" xfId="2" applyNumberFormat="1" applyFont="1" applyFill="1" applyBorder="1" applyAlignment="1" applyProtection="1">
      <alignment vertical="center" wrapText="1"/>
    </xf>
    <xf numFmtId="164" fontId="12" fillId="3" borderId="0" xfId="0" applyNumberFormat="1" applyFont="1" applyFill="1" applyAlignment="1">
      <alignment vertical="center" wrapText="1"/>
    </xf>
    <xf numFmtId="1" fontId="12" fillId="3" borderId="0" xfId="0" applyNumberFormat="1" applyFont="1" applyFill="1" applyAlignment="1">
      <alignment vertical="center" wrapText="1"/>
    </xf>
    <xf numFmtId="0" fontId="2" fillId="0" borderId="0" xfId="0" applyFont="1" applyFill="1" applyBorder="1" applyProtection="1"/>
    <xf numFmtId="0" fontId="15" fillId="3" borderId="0" xfId="0" applyFont="1" applyFill="1" applyAlignment="1">
      <alignment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2" fillId="2" borderId="1" xfId="3" applyNumberFormat="1" applyFont="1" applyFill="1" applyBorder="1" applyAlignment="1" applyProtection="1">
      <alignment horizontal="left" vertical="center" wrapText="1" indent="1"/>
    </xf>
    <xf numFmtId="0" fontId="16" fillId="6" borderId="1" xfId="0" applyFont="1" applyFill="1" applyBorder="1" applyAlignment="1" applyProtection="1">
      <alignment horizontal="center" vertical="center" wrapText="1"/>
      <protection locked="0"/>
    </xf>
    <xf numFmtId="0" fontId="15" fillId="6" borderId="1" xfId="0" applyFont="1" applyFill="1" applyBorder="1" applyAlignment="1" applyProtection="1">
      <alignment horizontal="center" vertical="center" wrapText="1"/>
      <protection locked="0"/>
    </xf>
    <xf numFmtId="0" fontId="15" fillId="3" borderId="0" xfId="0" applyFont="1" applyFill="1" applyBorder="1" applyAlignment="1">
      <alignment vertical="center" wrapText="1"/>
    </xf>
    <xf numFmtId="0" fontId="17" fillId="6" borderId="1" xfId="2" applyFont="1" applyFill="1" applyBorder="1" applyAlignment="1" applyProtection="1">
      <alignment horizontal="center" vertical="center" wrapText="1"/>
      <protection locked="0"/>
    </xf>
    <xf numFmtId="0" fontId="16" fillId="2" borderId="1" xfId="3" applyFont="1" applyFill="1" applyBorder="1" applyAlignment="1" applyProtection="1">
      <alignment horizontal="left" vertical="center" wrapText="1" indent="1"/>
    </xf>
    <xf numFmtId="0" fontId="17" fillId="4" borderId="1" xfId="2" applyFont="1" applyFill="1" applyBorder="1" applyAlignment="1" applyProtection="1">
      <alignment horizontal="center" vertical="center" wrapText="1"/>
      <protection locked="0"/>
    </xf>
    <xf numFmtId="0" fontId="2" fillId="2" borderId="1" xfId="3" applyFont="1" applyFill="1" applyBorder="1" applyAlignment="1" applyProtection="1">
      <alignment horizontal="left" vertical="center" wrapText="1" indent="1"/>
    </xf>
    <xf numFmtId="0" fontId="16" fillId="3" borderId="1" xfId="0" applyFont="1" applyFill="1" applyBorder="1" applyAlignment="1">
      <alignment horizontal="center" vertical="center" wrapText="1"/>
    </xf>
    <xf numFmtId="49" fontId="2" fillId="2" borderId="1" xfId="3" applyNumberFormat="1" applyFont="1" applyFill="1" applyBorder="1" applyAlignment="1" applyProtection="1">
      <alignment horizontal="left" vertical="center" wrapText="1" indent="1"/>
    </xf>
    <xf numFmtId="0" fontId="2" fillId="0" borderId="1" xfId="3" applyFont="1" applyBorder="1" applyAlignment="1" applyProtection="1">
      <alignment horizontal="left" vertical="center" wrapText="1"/>
    </xf>
    <xf numFmtId="0" fontId="15" fillId="6" borderId="1" xfId="0" applyFont="1" applyFill="1" applyBorder="1" applyAlignment="1" applyProtection="1">
      <alignment vertical="center" wrapText="1"/>
      <protection locked="0"/>
    </xf>
    <xf numFmtId="0" fontId="17" fillId="6" borderId="1" xfId="2" applyFont="1" applyFill="1" applyBorder="1" applyAlignment="1" applyProtection="1">
      <alignment vertical="center" wrapText="1"/>
      <protection locked="0"/>
    </xf>
    <xf numFmtId="164" fontId="13" fillId="4" borderId="1" xfId="0" applyNumberFormat="1" applyFont="1" applyFill="1" applyBorder="1" applyAlignment="1" applyProtection="1">
      <alignment vertical="center" wrapText="1"/>
      <protection locked="0"/>
    </xf>
    <xf numFmtId="49" fontId="13" fillId="3" borderId="0" xfId="0" applyNumberFormat="1" applyFont="1" applyFill="1" applyAlignment="1">
      <alignment vertical="center" wrapText="1"/>
    </xf>
    <xf numFmtId="164" fontId="13" fillId="5" borderId="1" xfId="0" applyNumberFormat="1" applyFont="1" applyFill="1" applyBorder="1" applyAlignment="1" applyProtection="1">
      <alignment vertical="center" wrapText="1"/>
    </xf>
    <xf numFmtId="165" fontId="13" fillId="3" borderId="1" xfId="0" applyNumberFormat="1" applyFont="1" applyFill="1" applyBorder="1" applyAlignment="1" applyProtection="1">
      <alignment horizontal="center" vertical="center" wrapText="1"/>
    </xf>
    <xf numFmtId="164" fontId="13" fillId="3" borderId="1" xfId="0" applyNumberFormat="1" applyFont="1" applyFill="1" applyBorder="1" applyAlignment="1" applyProtection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 wrapText="1"/>
    </xf>
    <xf numFmtId="1" fontId="12" fillId="3" borderId="1" xfId="0" applyNumberFormat="1" applyFont="1" applyFill="1" applyBorder="1" applyAlignment="1" applyProtection="1">
      <alignment horizontal="center" vertical="center" wrapText="1"/>
    </xf>
    <xf numFmtId="1" fontId="13" fillId="3" borderId="1" xfId="0" applyNumberFormat="1" applyFont="1" applyFill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center" textRotation="90" wrapText="1"/>
    </xf>
    <xf numFmtId="0" fontId="13" fillId="0" borderId="2" xfId="0" applyFont="1" applyBorder="1" applyAlignment="1" applyProtection="1">
      <alignment horizontal="center" vertical="center" wrapText="1" readingOrder="1"/>
    </xf>
    <xf numFmtId="0" fontId="13" fillId="0" borderId="1" xfId="0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vertical="center" wrapText="1"/>
    </xf>
    <xf numFmtId="0" fontId="13" fillId="5" borderId="1" xfId="0" applyFont="1" applyFill="1" applyBorder="1" applyAlignment="1" applyProtection="1">
      <alignment vertical="center" wrapText="1"/>
    </xf>
    <xf numFmtId="0" fontId="18" fillId="0" borderId="1" xfId="0" applyFont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vertical="center" wrapText="1"/>
    </xf>
    <xf numFmtId="0" fontId="18" fillId="5" borderId="1" xfId="0" applyFont="1" applyFill="1" applyBorder="1" applyAlignment="1" applyProtection="1">
      <alignment vertical="center" wrapText="1"/>
    </xf>
    <xf numFmtId="49" fontId="13" fillId="3" borderId="1" xfId="0" applyNumberFormat="1" applyFont="1" applyFill="1" applyBorder="1" applyAlignment="1" applyProtection="1">
      <alignment horizontal="center" vertical="center" wrapText="1"/>
    </xf>
    <xf numFmtId="49" fontId="13" fillId="3" borderId="1" xfId="0" applyNumberFormat="1" applyFont="1" applyFill="1" applyBorder="1" applyAlignment="1" applyProtection="1">
      <alignment vertical="center" wrapText="1"/>
    </xf>
    <xf numFmtId="0" fontId="13" fillId="3" borderId="1" xfId="0" applyFont="1" applyFill="1" applyBorder="1" applyAlignment="1" applyProtection="1">
      <alignment vertical="center" wrapText="1"/>
    </xf>
    <xf numFmtId="0" fontId="13" fillId="0" borderId="1" xfId="0" applyFont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 applyProtection="1">
      <alignment horizontal="center" vertical="center" wrapText="1"/>
    </xf>
    <xf numFmtId="165" fontId="20" fillId="5" borderId="1" xfId="2" applyNumberFormat="1" applyFont="1" applyFill="1" applyBorder="1" applyAlignment="1" applyProtection="1">
      <alignment vertical="center" wrapText="1"/>
    </xf>
    <xf numFmtId="164" fontId="20" fillId="5" borderId="1" xfId="2" applyNumberFormat="1" applyFont="1" applyFill="1" applyBorder="1" applyAlignment="1" applyProtection="1">
      <alignment vertical="center" wrapText="1"/>
    </xf>
    <xf numFmtId="0" fontId="21" fillId="3" borderId="0" xfId="0" applyFont="1" applyFill="1" applyAlignment="1">
      <alignment vertical="center" wrapText="1"/>
    </xf>
    <xf numFmtId="0" fontId="12" fillId="0" borderId="0" xfId="0" applyFont="1" applyFill="1" applyAlignment="1" applyProtection="1">
      <alignment vertical="center" wrapText="1"/>
      <protection locked="0"/>
    </xf>
    <xf numFmtId="0" fontId="22" fillId="0" borderId="1" xfId="0" applyFont="1" applyBorder="1"/>
    <xf numFmtId="0" fontId="23" fillId="0" borderId="0" xfId="0" applyFont="1"/>
    <xf numFmtId="0" fontId="22" fillId="0" borderId="0" xfId="0" applyFont="1" applyAlignment="1">
      <alignment horizontal="left"/>
    </xf>
    <xf numFmtId="49" fontId="12" fillId="3" borderId="0" xfId="0" applyNumberFormat="1" applyFont="1" applyFill="1" applyAlignment="1">
      <alignment horizontal="center" vertical="center" wrapText="1"/>
    </xf>
    <xf numFmtId="49" fontId="24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49" fontId="25" fillId="5" borderId="1" xfId="0" applyNumberFormat="1" applyFont="1" applyFill="1" applyBorder="1" applyAlignment="1" applyProtection="1">
      <alignment horizontal="center" vertical="center" wrapText="1"/>
    </xf>
    <xf numFmtId="0" fontId="22" fillId="8" borderId="4" xfId="0" applyFont="1" applyFill="1" applyBorder="1" applyAlignment="1">
      <alignment horizontal="center"/>
    </xf>
    <xf numFmtId="0" fontId="22" fillId="0" borderId="4" xfId="0" applyFont="1" applyBorder="1" applyAlignment="1">
      <alignment horizontal="left"/>
    </xf>
    <xf numFmtId="0" fontId="22" fillId="8" borderId="4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/>
    </xf>
    <xf numFmtId="0" fontId="22" fillId="0" borderId="1" xfId="0" applyFont="1" applyBorder="1" applyAlignment="1">
      <alignment horizontal="left"/>
    </xf>
    <xf numFmtId="0" fontId="22" fillId="8" borderId="1" xfId="0" applyFont="1" applyFill="1" applyBorder="1" applyAlignment="1">
      <alignment horizontal="center" vertical="center"/>
    </xf>
    <xf numFmtId="0" fontId="22" fillId="8" borderId="1" xfId="0" applyFont="1" applyFill="1" applyBorder="1" applyAlignment="1">
      <alignment horizontal="center" wrapText="1"/>
    </xf>
    <xf numFmtId="0" fontId="22" fillId="0" borderId="4" xfId="0" applyFont="1" applyBorder="1" applyAlignment="1">
      <alignment horizontal="left" vertical="center" wrapText="1"/>
    </xf>
    <xf numFmtId="0" fontId="22" fillId="0" borderId="0" xfId="0" applyFont="1" applyAlignment="1">
      <alignment horizontal="left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wrapText="1"/>
    </xf>
    <xf numFmtId="0" fontId="14" fillId="5" borderId="1" xfId="2" applyFont="1" applyFill="1" applyBorder="1" applyAlignment="1" applyProtection="1">
      <alignment horizontal="center" vertical="center" wrapText="1"/>
    </xf>
    <xf numFmtId="0" fontId="20" fillId="5" borderId="1" xfId="2" applyFont="1" applyFill="1" applyBorder="1" applyAlignment="1" applyProtection="1">
      <alignment horizontal="center" vertical="center" wrapText="1"/>
    </xf>
    <xf numFmtId="0" fontId="0" fillId="3" borderId="0" xfId="0" applyFill="1"/>
    <xf numFmtId="0" fontId="23" fillId="0" borderId="0" xfId="0" applyFont="1" applyBorder="1" applyAlignment="1">
      <alignment horizontal="center" vertical="center" wrapText="1"/>
    </xf>
    <xf numFmtId="0" fontId="22" fillId="3" borderId="0" xfId="0" applyFont="1" applyFill="1" applyBorder="1" applyAlignment="1">
      <alignment horizontal="center"/>
    </xf>
    <xf numFmtId="0" fontId="22" fillId="8" borderId="1" xfId="0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/>
    </xf>
    <xf numFmtId="0" fontId="22" fillId="3" borderId="0" xfId="0" applyFont="1" applyFill="1" applyBorder="1" applyAlignment="1">
      <alignment horizontal="left"/>
    </xf>
    <xf numFmtId="0" fontId="22" fillId="0" borderId="5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wrapText="1"/>
    </xf>
    <xf numFmtId="0" fontId="22" fillId="3" borderId="0" xfId="0" applyFont="1" applyFill="1" applyBorder="1" applyAlignment="1">
      <alignment horizontal="center" vertical="center"/>
    </xf>
    <xf numFmtId="0" fontId="22" fillId="0" borderId="0" xfId="0" applyFont="1" applyBorder="1"/>
    <xf numFmtId="0" fontId="22" fillId="0" borderId="0" xfId="0" applyFont="1" applyBorder="1" applyAlignment="1">
      <alignment horizontal="left" vertical="center" wrapText="1"/>
    </xf>
    <xf numFmtId="0" fontId="22" fillId="3" borderId="1" xfId="0" applyFont="1" applyFill="1" applyBorder="1" applyAlignment="1">
      <alignment horizontal="left"/>
    </xf>
    <xf numFmtId="0" fontId="22" fillId="3" borderId="0" xfId="0" applyFont="1" applyFill="1" applyBorder="1" applyAlignment="1">
      <alignment horizontal="left" vertical="center" wrapText="1"/>
    </xf>
    <xf numFmtId="0" fontId="22" fillId="3" borderId="0" xfId="0" applyFont="1" applyFill="1" applyBorder="1"/>
    <xf numFmtId="0" fontId="22" fillId="3" borderId="0" xfId="0" applyFont="1" applyFill="1" applyBorder="1" applyAlignment="1">
      <alignment horizontal="center" wrapText="1"/>
    </xf>
    <xf numFmtId="0" fontId="0" fillId="3" borderId="0" xfId="0" applyFill="1" applyBorder="1"/>
    <xf numFmtId="0" fontId="22" fillId="3" borderId="0" xfId="0" applyFont="1" applyFill="1" applyBorder="1" applyAlignment="1">
      <alignment horizontal="center" vertical="center" wrapText="1"/>
    </xf>
    <xf numFmtId="0" fontId="0" fillId="0" borderId="0" xfId="0" applyBorder="1"/>
    <xf numFmtId="1" fontId="13" fillId="3" borderId="1" xfId="0" applyNumberFormat="1" applyFont="1" applyFill="1" applyBorder="1" applyAlignment="1" applyProtection="1">
      <alignment horizontal="center" vertical="center" wrapText="1"/>
    </xf>
    <xf numFmtId="0" fontId="26" fillId="9" borderId="1" xfId="2" applyFont="1" applyFill="1" applyBorder="1" applyAlignment="1" applyProtection="1">
      <alignment horizontal="center" vertical="center" wrapText="1"/>
      <protection locked="0"/>
    </xf>
    <xf numFmtId="0" fontId="26" fillId="7" borderId="5" xfId="2" applyFont="1" applyFill="1" applyBorder="1" applyAlignment="1" applyProtection="1">
      <alignment horizontal="center" vertical="center" wrapText="1"/>
      <protection locked="0"/>
    </xf>
    <xf numFmtId="165" fontId="12" fillId="7" borderId="5" xfId="0" applyNumberFormat="1" applyFont="1" applyFill="1" applyBorder="1" applyAlignment="1" applyProtection="1">
      <alignment vertical="center" wrapText="1"/>
    </xf>
    <xf numFmtId="164" fontId="12" fillId="7" borderId="5" xfId="0" applyNumberFormat="1" applyFont="1" applyFill="1" applyBorder="1" applyAlignment="1" applyProtection="1">
      <alignment vertical="center" wrapText="1"/>
    </xf>
    <xf numFmtId="1" fontId="12" fillId="7" borderId="5" xfId="0" applyNumberFormat="1" applyFont="1" applyFill="1" applyBorder="1" applyAlignment="1" applyProtection="1">
      <alignment vertical="center" wrapText="1"/>
    </xf>
    <xf numFmtId="164" fontId="12" fillId="7" borderId="7" xfId="0" applyNumberFormat="1" applyFont="1" applyFill="1" applyBorder="1" applyAlignment="1" applyProtection="1">
      <alignment vertical="center" wrapText="1"/>
    </xf>
    <xf numFmtId="1" fontId="13" fillId="3" borderId="1" xfId="0" applyNumberFormat="1" applyFont="1" applyFill="1" applyBorder="1" applyAlignment="1" applyProtection="1">
      <alignment horizontal="center" vertical="center" wrapText="1"/>
    </xf>
    <xf numFmtId="0" fontId="26" fillId="7" borderId="4" xfId="2" applyFont="1" applyFill="1" applyBorder="1" applyAlignment="1" applyProtection="1">
      <alignment horizontal="center" vertical="center" wrapText="1"/>
      <protection locked="0"/>
    </xf>
    <xf numFmtId="0" fontId="27" fillId="7" borderId="5" xfId="1" applyFont="1" applyFill="1" applyBorder="1" applyAlignment="1" applyProtection="1">
      <alignment horizontal="left" vertical="center" wrapText="1"/>
      <protection locked="0"/>
    </xf>
    <xf numFmtId="49" fontId="24" fillId="5" borderId="6" xfId="0" applyNumberFormat="1" applyFont="1" applyFill="1" applyBorder="1" applyAlignment="1" applyProtection="1">
      <alignment horizontal="center" vertical="center" wrapText="1"/>
    </xf>
    <xf numFmtId="49" fontId="24" fillId="5" borderId="2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Fill="1" applyBorder="1" applyAlignment="1" applyProtection="1">
      <alignment vertical="center" wrapText="1"/>
      <protection locked="0"/>
    </xf>
    <xf numFmtId="0" fontId="12" fillId="0" borderId="0" xfId="0" applyFont="1" applyFill="1" applyBorder="1" applyAlignment="1">
      <alignment vertical="center" wrapText="1"/>
    </xf>
    <xf numFmtId="1" fontId="12" fillId="0" borderId="0" xfId="0" applyNumberFormat="1" applyFont="1" applyFill="1" applyBorder="1" applyAlignment="1">
      <alignment vertical="center" wrapText="1"/>
    </xf>
    <xf numFmtId="0" fontId="12" fillId="0" borderId="0" xfId="0" applyFont="1" applyFill="1" applyBorder="1" applyAlignment="1" applyProtection="1">
      <alignment vertical="center" wrapText="1"/>
    </xf>
    <xf numFmtId="0" fontId="8" fillId="0" borderId="0" xfId="0" applyFont="1" applyFill="1" applyBorder="1" applyAlignment="1" applyProtection="1">
      <alignment horizontal="left" vertical="top"/>
    </xf>
    <xf numFmtId="0" fontId="8" fillId="0" borderId="0" xfId="0" applyFont="1" applyFill="1" applyBorder="1" applyAlignment="1" applyProtection="1">
      <alignment vertical="top"/>
    </xf>
    <xf numFmtId="0" fontId="28" fillId="0" borderId="0" xfId="0" applyFont="1" applyFill="1" applyBorder="1" applyAlignment="1" applyProtection="1">
      <alignment vertical="top" wrapText="1"/>
    </xf>
    <xf numFmtId="1" fontId="12" fillId="0" borderId="0" xfId="0" applyNumberFormat="1" applyFont="1" applyFill="1" applyBorder="1" applyAlignment="1" applyProtection="1">
      <alignment vertical="center" wrapText="1"/>
    </xf>
    <xf numFmtId="0" fontId="12" fillId="0" borderId="1" xfId="0" applyFont="1" applyFill="1" applyBorder="1" applyAlignment="1" applyProtection="1">
      <alignment vertical="center" wrapText="1"/>
      <protection locked="0"/>
    </xf>
    <xf numFmtId="49" fontId="24" fillId="7" borderId="1" xfId="0" applyNumberFormat="1" applyFont="1" applyFill="1" applyBorder="1" applyAlignment="1" applyProtection="1">
      <alignment horizontal="center" vertical="center" wrapText="1"/>
    </xf>
    <xf numFmtId="0" fontId="14" fillId="7" borderId="1" xfId="2" applyFont="1" applyFill="1" applyBorder="1" applyAlignment="1" applyProtection="1">
      <alignment vertical="center" wrapText="1"/>
    </xf>
    <xf numFmtId="0" fontId="14" fillId="7" borderId="1" xfId="2" applyFont="1" applyFill="1" applyBorder="1" applyAlignment="1" applyProtection="1">
      <alignment horizontal="center" vertical="center" wrapText="1"/>
    </xf>
    <xf numFmtId="165" fontId="12" fillId="7" borderId="1" xfId="0" applyNumberFormat="1" applyFont="1" applyFill="1" applyBorder="1" applyAlignment="1" applyProtection="1">
      <alignment vertical="center" wrapText="1"/>
    </xf>
    <xf numFmtId="164" fontId="12" fillId="7" borderId="1" xfId="0" applyNumberFormat="1" applyFont="1" applyFill="1" applyBorder="1" applyAlignment="1" applyProtection="1">
      <alignment vertical="center" wrapText="1"/>
    </xf>
    <xf numFmtId="1" fontId="12" fillId="7" borderId="1" xfId="0" applyNumberFormat="1" applyFont="1" applyFill="1" applyBorder="1" applyAlignment="1" applyProtection="1">
      <alignment vertical="center" wrapText="1"/>
    </xf>
    <xf numFmtId="0" fontId="26" fillId="7" borderId="1" xfId="2" applyFont="1" applyFill="1" applyBorder="1" applyAlignment="1" applyProtection="1">
      <alignment horizontal="left" vertical="center" wrapText="1"/>
    </xf>
    <xf numFmtId="165" fontId="12" fillId="7" borderId="1" xfId="0" applyNumberFormat="1" applyFont="1" applyFill="1" applyBorder="1" applyAlignment="1" applyProtection="1">
      <alignment vertical="center" wrapText="1"/>
      <protection locked="0"/>
    </xf>
    <xf numFmtId="164" fontId="12" fillId="7" borderId="1" xfId="0" applyNumberFormat="1" applyFont="1" applyFill="1" applyBorder="1" applyAlignment="1" applyProtection="1">
      <alignment vertical="center" wrapText="1"/>
      <protection locked="0"/>
    </xf>
    <xf numFmtId="1" fontId="12" fillId="7" borderId="1" xfId="0" applyNumberFormat="1" applyFont="1" applyFill="1" applyBorder="1" applyAlignment="1" applyProtection="1">
      <alignment vertical="center" wrapText="1"/>
      <protection locked="0"/>
    </xf>
    <xf numFmtId="0" fontId="26" fillId="7" borderId="1" xfId="2" applyFont="1" applyFill="1" applyBorder="1" applyAlignment="1" applyProtection="1">
      <alignment horizontal="center" vertical="center" wrapText="1"/>
    </xf>
    <xf numFmtId="0" fontId="26" fillId="7" borderId="1" xfId="2" applyFont="1" applyFill="1" applyBorder="1" applyAlignment="1" applyProtection="1">
      <alignment horizontal="center" vertical="center" wrapText="1"/>
      <protection locked="0"/>
    </xf>
    <xf numFmtId="0" fontId="27" fillId="0" borderId="0" xfId="1" applyFont="1" applyFill="1" applyBorder="1" applyAlignment="1" applyProtection="1">
      <alignment horizontal="right" vertical="center" wrapText="1"/>
      <protection locked="0"/>
    </xf>
    <xf numFmtId="49" fontId="27" fillId="7" borderId="1" xfId="1" applyNumberFormat="1" applyFont="1" applyFill="1" applyBorder="1" applyAlignment="1" applyProtection="1">
      <alignment horizontal="left" vertical="center" wrapText="1"/>
      <protection locked="0"/>
    </xf>
    <xf numFmtId="0" fontId="24" fillId="7" borderId="1" xfId="2" applyFont="1" applyFill="1" applyBorder="1" applyAlignment="1" applyProtection="1">
      <alignment horizontal="center" vertical="center" wrapText="1"/>
    </xf>
    <xf numFmtId="49" fontId="10" fillId="7" borderId="1" xfId="1" applyNumberFormat="1" applyFill="1" applyBorder="1" applyAlignment="1" applyProtection="1">
      <alignment horizontal="center" vertical="center" wrapText="1"/>
      <protection locked="0"/>
    </xf>
    <xf numFmtId="0" fontId="26" fillId="9" borderId="1" xfId="2" applyFont="1" applyFill="1" applyBorder="1" applyAlignment="1" applyProtection="1">
      <alignment vertical="center" wrapText="1"/>
      <protection locked="0"/>
    </xf>
    <xf numFmtId="49" fontId="27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29" fillId="7" borderId="1" xfId="2" applyFont="1" applyFill="1" applyBorder="1" applyAlignment="1" applyProtection="1">
      <alignment horizontal="left" vertical="center" wrapText="1"/>
    </xf>
    <xf numFmtId="164" fontId="21" fillId="7" borderId="1" xfId="0" applyNumberFormat="1" applyFont="1" applyFill="1" applyBorder="1" applyAlignment="1" applyProtection="1">
      <alignment vertical="center" wrapText="1"/>
      <protection locked="0"/>
    </xf>
    <xf numFmtId="165" fontId="21" fillId="7" borderId="1" xfId="0" applyNumberFormat="1" applyFont="1" applyFill="1" applyBorder="1" applyAlignment="1" applyProtection="1">
      <alignment horizontal="center" vertical="center" wrapText="1"/>
    </xf>
    <xf numFmtId="1" fontId="21" fillId="7" borderId="1" xfId="0" applyNumberFormat="1" applyFont="1" applyFill="1" applyBorder="1" applyAlignment="1" applyProtection="1">
      <alignment horizontal="center" vertical="center" wrapText="1"/>
    </xf>
    <xf numFmtId="164" fontId="21" fillId="7" borderId="1" xfId="0" applyNumberFormat="1" applyFont="1" applyFill="1" applyBorder="1" applyAlignment="1" applyProtection="1">
      <alignment horizontal="center" vertical="center" wrapText="1"/>
    </xf>
    <xf numFmtId="164" fontId="21" fillId="7" borderId="1" xfId="0" applyNumberFormat="1" applyFont="1" applyFill="1" applyBorder="1" applyAlignment="1" applyProtection="1">
      <alignment vertical="center" wrapText="1"/>
    </xf>
    <xf numFmtId="165" fontId="21" fillId="7" borderId="1" xfId="0" applyNumberFormat="1" applyFont="1" applyFill="1" applyBorder="1" applyAlignment="1" applyProtection="1">
      <alignment vertical="center" wrapText="1"/>
      <protection locked="0"/>
    </xf>
    <xf numFmtId="1" fontId="21" fillId="7" borderId="1" xfId="0" applyNumberFormat="1" applyFont="1" applyFill="1" applyBorder="1" applyAlignment="1" applyProtection="1">
      <alignment vertical="center" wrapText="1"/>
      <protection locked="0"/>
    </xf>
    <xf numFmtId="165" fontId="21" fillId="7" borderId="1" xfId="0" applyNumberFormat="1" applyFont="1" applyFill="1" applyBorder="1" applyAlignment="1" applyProtection="1">
      <alignment vertical="center" wrapText="1"/>
    </xf>
    <xf numFmtId="1" fontId="21" fillId="7" borderId="1" xfId="0" applyNumberFormat="1" applyFont="1" applyFill="1" applyBorder="1" applyAlignment="1" applyProtection="1">
      <alignment vertical="center" wrapText="1"/>
    </xf>
    <xf numFmtId="49" fontId="25" fillId="5" borderId="2" xfId="0" applyNumberFormat="1" applyFont="1" applyFill="1" applyBorder="1" applyAlignment="1" applyProtection="1">
      <alignment horizontal="center" vertical="center" wrapText="1"/>
    </xf>
    <xf numFmtId="49" fontId="25" fillId="5" borderId="6" xfId="0" applyNumberFormat="1" applyFont="1" applyFill="1" applyBorder="1" applyAlignment="1" applyProtection="1">
      <alignment horizontal="center" vertical="center" wrapText="1"/>
    </xf>
    <xf numFmtId="0" fontId="29" fillId="7" borderId="1" xfId="2" applyFont="1" applyFill="1" applyBorder="1" applyAlignment="1" applyProtection="1">
      <alignment horizontal="center" vertical="center" wrapText="1"/>
    </xf>
    <xf numFmtId="165" fontId="12" fillId="9" borderId="1" xfId="0" applyNumberFormat="1" applyFont="1" applyFill="1" applyBorder="1" applyAlignment="1" applyProtection="1">
      <alignment vertical="center" wrapText="1"/>
      <protection locked="0"/>
    </xf>
    <xf numFmtId="164" fontId="12" fillId="9" borderId="1" xfId="0" applyNumberFormat="1" applyFont="1" applyFill="1" applyBorder="1" applyAlignment="1" applyProtection="1">
      <alignment vertical="center" wrapText="1"/>
      <protection locked="0"/>
    </xf>
    <xf numFmtId="1" fontId="12" fillId="9" borderId="1" xfId="0" applyNumberFormat="1" applyFont="1" applyFill="1" applyBorder="1" applyAlignment="1" applyProtection="1">
      <alignment vertical="center" wrapText="1"/>
      <protection locked="0"/>
    </xf>
    <xf numFmtId="165" fontId="21" fillId="9" borderId="1" xfId="0" applyNumberFormat="1" applyFont="1" applyFill="1" applyBorder="1" applyAlignment="1" applyProtection="1">
      <alignment vertical="center" wrapText="1"/>
      <protection locked="0"/>
    </xf>
    <xf numFmtId="1" fontId="21" fillId="9" borderId="1" xfId="0" applyNumberFormat="1" applyFont="1" applyFill="1" applyBorder="1" applyAlignment="1" applyProtection="1">
      <alignment vertical="center" wrapText="1"/>
      <protection locked="0"/>
    </xf>
    <xf numFmtId="164" fontId="21" fillId="9" borderId="1" xfId="0" applyNumberFormat="1" applyFont="1" applyFill="1" applyBorder="1" applyAlignment="1" applyProtection="1">
      <alignment vertical="center" wrapText="1"/>
      <protection locked="0"/>
    </xf>
    <xf numFmtId="0" fontId="27" fillId="7" borderId="0" xfId="1" applyFont="1" applyFill="1" applyAlignment="1" applyProtection="1">
      <alignment horizontal="left" vertical="center" wrapText="1"/>
      <protection locked="0"/>
    </xf>
    <xf numFmtId="0" fontId="14" fillId="5" borderId="7" xfId="2" applyFont="1" applyFill="1" applyBorder="1" applyAlignment="1" applyProtection="1">
      <alignment horizontal="center" vertical="center" wrapText="1"/>
    </xf>
    <xf numFmtId="0" fontId="14" fillId="7" borderId="7" xfId="2" applyFont="1" applyFill="1" applyBorder="1" applyAlignment="1" applyProtection="1">
      <alignment vertical="center" wrapText="1"/>
    </xf>
    <xf numFmtId="0" fontId="26" fillId="9" borderId="7" xfId="2" applyFont="1" applyFill="1" applyBorder="1" applyAlignment="1" applyProtection="1">
      <alignment horizontal="center" vertical="center" wrapText="1"/>
      <protection locked="0"/>
    </xf>
    <xf numFmtId="0" fontId="20" fillId="5" borderId="7" xfId="2" applyFont="1" applyFill="1" applyBorder="1" applyAlignment="1" applyProtection="1">
      <alignment horizontal="center" vertical="center" wrapText="1"/>
    </xf>
    <xf numFmtId="0" fontId="27" fillId="7" borderId="1" xfId="1" applyFont="1" applyFill="1" applyBorder="1" applyAlignment="1" applyProtection="1">
      <alignment horizontal="right" vertical="center" wrapText="1"/>
      <protection locked="0"/>
    </xf>
    <xf numFmtId="0" fontId="12" fillId="3" borderId="0" xfId="0" applyFont="1" applyFill="1" applyAlignment="1">
      <alignment horizontal="right" vertical="center" wrapText="1"/>
    </xf>
    <xf numFmtId="0" fontId="12" fillId="0" borderId="0" xfId="0" applyFont="1" applyFill="1" applyBorder="1" applyAlignment="1" applyProtection="1">
      <alignment horizontal="right" vertical="center" wrapText="1"/>
    </xf>
    <xf numFmtId="0" fontId="28" fillId="0" borderId="0" xfId="0" applyFont="1" applyFill="1" applyBorder="1" applyAlignment="1" applyProtection="1">
      <alignment horizontal="right" vertical="top" wrapText="1"/>
    </xf>
    <xf numFmtId="1" fontId="12" fillId="0" borderId="0" xfId="0" applyNumberFormat="1" applyFont="1" applyFill="1" applyBorder="1" applyAlignment="1" applyProtection="1">
      <alignment horizontal="right" vertical="center" wrapText="1"/>
    </xf>
    <xf numFmtId="0" fontId="27" fillId="0" borderId="0" xfId="1" applyFont="1" applyFill="1" applyBorder="1" applyAlignment="1">
      <alignment horizontal="right"/>
    </xf>
    <xf numFmtId="0" fontId="12" fillId="3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 applyProtection="1">
      <alignment horizontal="center" vertical="center" wrapText="1"/>
    </xf>
    <xf numFmtId="0" fontId="28" fillId="0" borderId="0" xfId="0" applyFont="1" applyFill="1" applyBorder="1" applyAlignment="1" applyProtection="1">
      <alignment horizontal="center" vertical="top" wrapText="1"/>
    </xf>
    <xf numFmtId="1" fontId="12" fillId="0" borderId="0" xfId="0" applyNumberFormat="1" applyFont="1" applyFill="1" applyBorder="1" applyAlignment="1" applyProtection="1">
      <alignment horizontal="center" vertical="center" wrapText="1"/>
    </xf>
    <xf numFmtId="0" fontId="12" fillId="7" borderId="0" xfId="0" applyFont="1" applyFill="1" applyAlignment="1" applyProtection="1">
      <alignment vertical="center" wrapText="1"/>
      <protection locked="0"/>
    </xf>
    <xf numFmtId="0" fontId="21" fillId="0" borderId="0" xfId="0" applyFont="1" applyFill="1" applyBorder="1" applyAlignment="1" applyProtection="1">
      <alignment horizontal="right" vertical="top" wrapText="1"/>
    </xf>
    <xf numFmtId="0" fontId="8" fillId="0" borderId="0" xfId="0" applyFont="1" applyFill="1" applyBorder="1" applyAlignment="1" applyProtection="1">
      <alignment horizontal="center" vertical="top"/>
    </xf>
    <xf numFmtId="0" fontId="27" fillId="7" borderId="1" xfId="1" applyFont="1" applyFill="1" applyBorder="1" applyAlignment="1" applyProtection="1">
      <alignment horizontal="left" vertical="center" wrapText="1"/>
      <protection locked="0"/>
    </xf>
    <xf numFmtId="0" fontId="29" fillId="9" borderId="1" xfId="2" applyFont="1" applyFill="1" applyBorder="1" applyAlignment="1" applyProtection="1">
      <alignment horizontal="center" vertical="center" wrapText="1"/>
      <protection locked="0"/>
    </xf>
    <xf numFmtId="1" fontId="12" fillId="0" borderId="0" xfId="0" applyNumberFormat="1" applyFont="1" applyFill="1" applyBorder="1" applyAlignment="1" applyProtection="1">
      <alignment vertical="center" wrapText="1"/>
      <protection locked="0"/>
    </xf>
    <xf numFmtId="0" fontId="12" fillId="3" borderId="0" xfId="0" applyFont="1" applyFill="1" applyAlignment="1" applyProtection="1">
      <alignment vertical="center" wrapText="1"/>
      <protection locked="0"/>
    </xf>
    <xf numFmtId="0" fontId="14" fillId="7" borderId="1" xfId="2" applyFont="1" applyFill="1" applyBorder="1" applyAlignment="1" applyProtection="1">
      <alignment vertical="center" wrapText="1"/>
      <protection locked="0"/>
    </xf>
    <xf numFmtId="0" fontId="12" fillId="0" borderId="0" xfId="0" applyFont="1" applyFill="1" applyBorder="1" applyAlignment="1" applyProtection="1">
      <alignment horizontal="right" vertical="center" wrapText="1"/>
      <protection locked="0"/>
    </xf>
    <xf numFmtId="1" fontId="12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12" fillId="3" borderId="0" xfId="0" applyFont="1" applyFill="1" applyAlignment="1" applyProtection="1">
      <alignment horizontal="right" vertical="center" wrapText="1"/>
      <protection locked="0"/>
    </xf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vertical="center" wrapText="1"/>
      <protection locked="0"/>
    </xf>
    <xf numFmtId="0" fontId="9" fillId="0" borderId="1" xfId="0" applyFont="1" applyFill="1" applyBorder="1" applyAlignment="1" applyProtection="1">
      <alignment vertical="center" wrapText="1"/>
      <protection locked="0"/>
    </xf>
    <xf numFmtId="0" fontId="0" fillId="0" borderId="0" xfId="0" applyAlignment="1">
      <alignment horizontal="center"/>
    </xf>
    <xf numFmtId="0" fontId="27" fillId="0" borderId="0" xfId="1" applyFont="1" applyAlignment="1">
      <alignment horizontal="right"/>
    </xf>
    <xf numFmtId="0" fontId="27" fillId="0" borderId="0" xfId="1" applyFont="1"/>
    <xf numFmtId="0" fontId="12" fillId="0" borderId="0" xfId="0" applyFont="1" applyFill="1" applyBorder="1" applyAlignment="1">
      <alignment horizontal="right" vertical="center" wrapText="1"/>
    </xf>
    <xf numFmtId="1" fontId="12" fillId="0" borderId="0" xfId="0" applyNumberFormat="1" applyFont="1" applyFill="1" applyBorder="1" applyAlignment="1">
      <alignment horizontal="right" vertical="center" wrapText="1"/>
    </xf>
    <xf numFmtId="49" fontId="10" fillId="7" borderId="6" xfId="1" applyNumberFormat="1" applyFill="1" applyBorder="1" applyAlignment="1" applyProtection="1">
      <alignment horizontal="center" vertical="center" wrapText="1"/>
      <protection locked="0"/>
    </xf>
    <xf numFmtId="49" fontId="27" fillId="7" borderId="5" xfId="1" applyNumberFormat="1" applyFont="1" applyFill="1" applyBorder="1" applyAlignment="1" applyProtection="1">
      <alignment horizontal="left" vertical="center" wrapText="1"/>
      <protection locked="0"/>
    </xf>
    <xf numFmtId="0" fontId="26" fillId="7" borderId="5" xfId="2" applyFont="1" applyFill="1" applyBorder="1" applyAlignment="1" applyProtection="1">
      <alignment horizontal="center" vertical="center" wrapText="1"/>
    </xf>
    <xf numFmtId="49" fontId="24" fillId="7" borderId="5" xfId="0" applyNumberFormat="1" applyFont="1" applyFill="1" applyBorder="1" applyAlignment="1" applyProtection="1">
      <alignment horizontal="center" vertical="center" wrapText="1"/>
      <protection locked="0"/>
    </xf>
    <xf numFmtId="49" fontId="24" fillId="7" borderId="7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1" applyFill="1" applyBorder="1" applyAlignment="1" applyProtection="1">
      <alignment horizontal="right" vertical="center" wrapText="1"/>
    </xf>
    <xf numFmtId="0" fontId="27" fillId="7" borderId="1" xfId="1" applyFont="1" applyFill="1" applyBorder="1" applyAlignment="1" applyProtection="1">
      <alignment horizontal="left" vertical="center" wrapText="1"/>
    </xf>
    <xf numFmtId="49" fontId="13" fillId="0" borderId="1" xfId="0" applyNumberFormat="1" applyFont="1" applyBorder="1" applyAlignment="1" applyProtection="1">
      <alignment horizontal="center" vertical="center" wrapText="1"/>
    </xf>
    <xf numFmtId="0" fontId="27" fillId="0" borderId="0" xfId="1" applyFont="1" applyFill="1" applyBorder="1" applyAlignment="1" applyProtection="1">
      <alignment horizontal="right" vertical="center" wrapText="1"/>
    </xf>
    <xf numFmtId="0" fontId="23" fillId="0" borderId="0" xfId="0" applyFont="1" applyBorder="1" applyAlignment="1">
      <alignment vertical="center"/>
    </xf>
    <xf numFmtId="0" fontId="22" fillId="8" borderId="2" xfId="0" applyFont="1" applyFill="1" applyBorder="1" applyAlignment="1">
      <alignment horizontal="center"/>
    </xf>
    <xf numFmtId="0" fontId="22" fillId="8" borderId="2" xfId="0" applyFont="1" applyFill="1" applyBorder="1" applyAlignment="1">
      <alignment horizontal="center" vertical="center"/>
    </xf>
    <xf numFmtId="0" fontId="22" fillId="8" borderId="2" xfId="0" applyFont="1" applyFill="1" applyBorder="1" applyAlignment="1">
      <alignment horizontal="center" wrapText="1"/>
    </xf>
    <xf numFmtId="164" fontId="25" fillId="5" borderId="1" xfId="0" applyNumberFormat="1" applyFont="1" applyFill="1" applyBorder="1" applyAlignment="1" applyProtection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0" xfId="0" applyNumberFormat="1" applyFont="1" applyAlignment="1">
      <alignment horizontal="left" vertical="center"/>
    </xf>
    <xf numFmtId="0" fontId="30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1" fontId="13" fillId="3" borderId="4" xfId="0" applyNumberFormat="1" applyFont="1" applyFill="1" applyBorder="1" applyAlignment="1" applyProtection="1">
      <alignment horizontal="center" vertical="center" wrapText="1"/>
    </xf>
    <xf numFmtId="1" fontId="13" fillId="3" borderId="5" xfId="0" applyNumberFormat="1" applyFont="1" applyFill="1" applyBorder="1" applyAlignment="1" applyProtection="1">
      <alignment horizontal="center" vertical="center" wrapText="1"/>
    </xf>
    <xf numFmtId="1" fontId="13" fillId="3" borderId="7" xfId="0" applyNumberFormat="1" applyFont="1" applyFill="1" applyBorder="1" applyAlignment="1" applyProtection="1">
      <alignment horizontal="center" vertical="center" wrapText="1"/>
    </xf>
    <xf numFmtId="0" fontId="14" fillId="5" borderId="4" xfId="2" applyFont="1" applyFill="1" applyBorder="1" applyAlignment="1" applyProtection="1">
      <alignment horizontal="left" vertical="center" wrapText="1"/>
    </xf>
    <xf numFmtId="0" fontId="14" fillId="5" borderId="5" xfId="2" applyFont="1" applyFill="1" applyBorder="1" applyAlignment="1" applyProtection="1">
      <alignment horizontal="left" vertical="center" wrapText="1"/>
    </xf>
    <xf numFmtId="0" fontId="14" fillId="5" borderId="7" xfId="2" applyFont="1" applyFill="1" applyBorder="1" applyAlignment="1" applyProtection="1">
      <alignment horizontal="left" vertical="center" wrapText="1"/>
    </xf>
    <xf numFmtId="49" fontId="12" fillId="3" borderId="8" xfId="0" applyNumberFormat="1" applyFont="1" applyFill="1" applyBorder="1" applyAlignment="1">
      <alignment horizontal="left" vertical="center" wrapText="1"/>
    </xf>
    <xf numFmtId="0" fontId="20" fillId="5" borderId="4" xfId="2" applyFont="1" applyFill="1" applyBorder="1" applyAlignment="1" applyProtection="1">
      <alignment horizontal="left" vertical="center" wrapText="1"/>
    </xf>
    <xf numFmtId="0" fontId="20" fillId="5" borderId="5" xfId="2" applyFont="1" applyFill="1" applyBorder="1" applyAlignment="1" applyProtection="1">
      <alignment horizontal="left" vertical="center" wrapText="1"/>
    </xf>
    <xf numFmtId="0" fontId="20" fillId="5" borderId="7" xfId="2" applyFont="1" applyFill="1" applyBorder="1" applyAlignment="1" applyProtection="1">
      <alignment horizontal="left" vertical="center" wrapText="1"/>
    </xf>
    <xf numFmtId="0" fontId="13" fillId="3" borderId="0" xfId="0" applyFont="1" applyFill="1" applyBorder="1" applyAlignment="1" applyProtection="1">
      <alignment horizontal="right" vertical="center" wrapText="1"/>
    </xf>
    <xf numFmtId="0" fontId="18" fillId="3" borderId="9" xfId="0" applyFont="1" applyFill="1" applyBorder="1" applyAlignment="1" applyProtection="1">
      <alignment horizontal="center" vertical="center" wrapText="1"/>
    </xf>
    <xf numFmtId="49" fontId="12" fillId="3" borderId="1" xfId="0" applyNumberFormat="1" applyFont="1" applyFill="1" applyBorder="1" applyAlignment="1" applyProtection="1">
      <alignment horizontal="center" vertical="center" wrapText="1"/>
    </xf>
    <xf numFmtId="0" fontId="18" fillId="3" borderId="1" xfId="0" applyFont="1" applyFill="1" applyBorder="1" applyAlignment="1" applyProtection="1">
      <alignment horizontal="center" vertical="center" wrapText="1"/>
    </xf>
    <xf numFmtId="0" fontId="18" fillId="3" borderId="10" xfId="0" applyFont="1" applyFill="1" applyBorder="1" applyAlignment="1" applyProtection="1">
      <alignment horizontal="center" vertical="center" wrapText="1"/>
    </xf>
    <xf numFmtId="0" fontId="18" fillId="3" borderId="8" xfId="0" applyFont="1" applyFill="1" applyBorder="1" applyAlignment="1" applyProtection="1">
      <alignment horizontal="center" vertical="center" wrapText="1"/>
    </xf>
    <xf numFmtId="0" fontId="18" fillId="3" borderId="11" xfId="0" applyFont="1" applyFill="1" applyBorder="1" applyAlignment="1" applyProtection="1">
      <alignment horizontal="center" vertical="center" wrapText="1"/>
    </xf>
    <xf numFmtId="0" fontId="18" fillId="3" borderId="12" xfId="0" applyFont="1" applyFill="1" applyBorder="1" applyAlignment="1" applyProtection="1">
      <alignment horizontal="center" vertical="center" wrapText="1"/>
    </xf>
    <xf numFmtId="0" fontId="18" fillId="3" borderId="13" xfId="0" applyFont="1" applyFill="1" applyBorder="1" applyAlignment="1" applyProtection="1">
      <alignment horizontal="center" vertical="center" wrapText="1"/>
    </xf>
    <xf numFmtId="0" fontId="13" fillId="0" borderId="4" xfId="0" applyFont="1" applyBorder="1" applyAlignment="1" applyProtection="1">
      <alignment horizontal="center" vertical="center" wrapText="1"/>
    </xf>
    <xf numFmtId="0" fontId="13" fillId="0" borderId="5" xfId="0" applyFont="1" applyBorder="1" applyAlignment="1" applyProtection="1">
      <alignment horizontal="center" vertical="center" wrapText="1"/>
    </xf>
    <xf numFmtId="0" fontId="13" fillId="0" borderId="7" xfId="0" applyFont="1" applyBorder="1" applyAlignment="1" applyProtection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Alignment="1" applyProtection="1">
      <alignment horizontal="right" vertical="center" wrapText="1"/>
    </xf>
    <xf numFmtId="0" fontId="24" fillId="0" borderId="0" xfId="0" applyFont="1" applyBorder="1" applyAlignment="1" applyProtection="1">
      <alignment horizontal="center" vertical="center" wrapText="1"/>
    </xf>
    <xf numFmtId="0" fontId="13" fillId="0" borderId="6" xfId="0" applyFont="1" applyBorder="1" applyAlignment="1" applyProtection="1">
      <alignment horizontal="center" vertical="center" wrapText="1"/>
    </xf>
    <xf numFmtId="0" fontId="13" fillId="0" borderId="14" xfId="0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3" borderId="7" xfId="0" applyFont="1" applyFill="1" applyBorder="1" applyAlignment="1" applyProtection="1">
      <alignment horizontal="center" vertical="center" wrapText="1"/>
    </xf>
    <xf numFmtId="1" fontId="13" fillId="3" borderId="1" xfId="0" applyNumberFormat="1" applyFont="1" applyFill="1" applyBorder="1" applyAlignment="1" applyProtection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_SIMPLE_1_massive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Titul">
    <pageSetUpPr fitToPage="1"/>
  </sheetPr>
  <dimension ref="A1:C23"/>
  <sheetViews>
    <sheetView zoomScaleNormal="100" zoomScaleSheetLayoutView="100" workbookViewId="0">
      <selection activeCell="F26" sqref="F26"/>
    </sheetView>
  </sheetViews>
  <sheetFormatPr defaultColWidth="14" defaultRowHeight="12.75"/>
  <cols>
    <col min="1" max="1" width="6.42578125" style="13" customWidth="1"/>
    <col min="2" max="2" width="38" style="13" customWidth="1"/>
    <col min="3" max="3" width="58.85546875" style="13" customWidth="1"/>
    <col min="4" max="16384" width="14" style="13"/>
  </cols>
  <sheetData>
    <row r="1" spans="1:3">
      <c r="A1" s="12" t="s">
        <v>298</v>
      </c>
    </row>
    <row r="2" spans="1:3">
      <c r="A2" s="12" t="s">
        <v>328</v>
      </c>
    </row>
    <row r="4" spans="1:3">
      <c r="B4" s="201" t="s">
        <v>57</v>
      </c>
      <c r="C4" s="202"/>
    </row>
    <row r="6" spans="1:3">
      <c r="A6" s="14"/>
      <c r="B6" s="15" t="s">
        <v>35</v>
      </c>
      <c r="C6" s="16" t="s">
        <v>349</v>
      </c>
    </row>
    <row r="7" spans="1:3">
      <c r="A7" s="14"/>
      <c r="B7" s="15" t="s">
        <v>36</v>
      </c>
      <c r="C7" s="17">
        <v>7449045730</v>
      </c>
    </row>
    <row r="8" spans="1:3">
      <c r="A8" s="18"/>
      <c r="B8" s="15" t="s">
        <v>37</v>
      </c>
      <c r="C8" s="19">
        <v>744901001</v>
      </c>
    </row>
    <row r="9" spans="1:3" ht="25.5">
      <c r="A9" s="18"/>
      <c r="B9" s="20" t="s">
        <v>38</v>
      </c>
      <c r="C9" s="21"/>
    </row>
    <row r="10" spans="1:3">
      <c r="A10" s="18"/>
      <c r="B10" s="22" t="s">
        <v>39</v>
      </c>
      <c r="C10" s="17" t="s">
        <v>350</v>
      </c>
    </row>
    <row r="11" spans="1:3">
      <c r="A11" s="18"/>
      <c r="B11" s="22" t="s">
        <v>40</v>
      </c>
      <c r="C11" s="17" t="s">
        <v>351</v>
      </c>
    </row>
    <row r="12" spans="1:3">
      <c r="A12" s="18"/>
      <c r="B12" s="22" t="s">
        <v>83</v>
      </c>
      <c r="C12" s="17">
        <v>2021</v>
      </c>
    </row>
    <row r="13" spans="1:3">
      <c r="A13" s="18"/>
      <c r="B13" s="22"/>
      <c r="C13" s="23" t="s">
        <v>48</v>
      </c>
    </row>
    <row r="14" spans="1:3" ht="25.5">
      <c r="A14" s="18"/>
      <c r="B14" s="24" t="s">
        <v>41</v>
      </c>
      <c r="C14" s="17" t="s">
        <v>352</v>
      </c>
    </row>
    <row r="15" spans="1:3" ht="25.5">
      <c r="A15" s="18"/>
      <c r="B15" s="24" t="s">
        <v>42</v>
      </c>
      <c r="C15" s="17" t="s">
        <v>352</v>
      </c>
    </row>
    <row r="16" spans="1:3">
      <c r="A16" s="18"/>
      <c r="B16" s="24"/>
      <c r="C16" s="23" t="s">
        <v>49</v>
      </c>
    </row>
    <row r="17" spans="1:3">
      <c r="A17" s="18"/>
      <c r="B17" s="24" t="s">
        <v>43</v>
      </c>
      <c r="C17" s="17" t="s">
        <v>353</v>
      </c>
    </row>
    <row r="18" spans="1:3">
      <c r="A18" s="18"/>
      <c r="B18" s="24" t="s">
        <v>50</v>
      </c>
      <c r="C18" s="17" t="s">
        <v>354</v>
      </c>
    </row>
    <row r="19" spans="1:3" ht="25.5">
      <c r="A19" s="18"/>
      <c r="B19" s="25"/>
      <c r="C19" s="23" t="s">
        <v>47</v>
      </c>
    </row>
    <row r="20" spans="1:3">
      <c r="A20" s="18"/>
      <c r="B20" s="24" t="s">
        <v>43</v>
      </c>
      <c r="C20" s="26" t="s">
        <v>355</v>
      </c>
    </row>
    <row r="21" spans="1:3">
      <c r="A21" s="18"/>
      <c r="B21" s="24" t="s">
        <v>44</v>
      </c>
      <c r="C21" s="27" t="s">
        <v>356</v>
      </c>
    </row>
    <row r="22" spans="1:3">
      <c r="A22" s="18"/>
      <c r="B22" s="24" t="s">
        <v>45</v>
      </c>
      <c r="C22" s="26" t="s">
        <v>357</v>
      </c>
    </row>
    <row r="23" spans="1:3">
      <c r="A23" s="18"/>
      <c r="B23" s="24" t="s">
        <v>46</v>
      </c>
      <c r="C23" s="26" t="s">
        <v>358</v>
      </c>
    </row>
  </sheetData>
  <sheetProtection password="E96F" sheet="1" objects="1" scenarios="1"/>
  <mergeCells count="1">
    <mergeCell ref="B4:C4"/>
  </mergeCells>
  <dataValidations disablePrompts="1" count="1">
    <dataValidation type="list" allowBlank="1" showInputMessage="1" showErrorMessage="1" sqref="C12">
      <formula1>Период</formula1>
    </dataValidation>
  </dataValidations>
  <pageMargins left="0.23622047244094491" right="0.23622047244094491" top="0" bottom="0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">
    <pageSetUpPr fitToPage="1"/>
  </sheetPr>
  <dimension ref="B2:O45"/>
  <sheetViews>
    <sheetView workbookViewId="0">
      <selection activeCell="B11" sqref="B11:O11"/>
    </sheetView>
  </sheetViews>
  <sheetFormatPr defaultRowHeight="15"/>
  <sheetData>
    <row r="2" spans="2:15" ht="104.25" customHeight="1">
      <c r="B2" s="203" t="s">
        <v>346</v>
      </c>
      <c r="C2" s="204"/>
      <c r="D2" s="204"/>
      <c r="E2" s="204"/>
      <c r="F2" s="204"/>
      <c r="G2" s="204"/>
      <c r="H2" s="204"/>
      <c r="I2" s="204"/>
      <c r="J2" s="204"/>
      <c r="K2" s="204"/>
      <c r="L2" s="204"/>
      <c r="M2" s="204"/>
      <c r="N2" s="204"/>
      <c r="O2" s="204"/>
    </row>
    <row r="3" spans="2:15" ht="43.5" customHeight="1">
      <c r="B3" s="205" t="s">
        <v>82</v>
      </c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</row>
    <row r="4" spans="2:15" ht="54" customHeight="1">
      <c r="B4" s="206" t="str">
        <f>"2. Показатели в приложениях 1.1, 1.2, 5.1, 5.2 заполняются по заключенным договорам об осуществлении технологического присоединения к электрическим сетям ТСО (далее − договор) "&amp;"по введенным в эксплуатацию объектам электросетевого хозяйства ТСО за периоды "&amp;IF(Титульный!C12="","--- выберите период на листе Титульный.",(Титульный!C12-3)&amp;", "&amp;(Титульный!C12-2)&amp;", "&amp;(Титульный!C12-1)&amp;" годы.")</f>
        <v>2. Показатели в приложениях 1.1, 1.2, 5.1, 5.2 заполняются по заключенным договорам об осуществлении технологического присоединения к электрическим сетям ТСО (далее − договор) по введенным в эксплуатацию объектам электросетевого хозяйства ТСО за периоды 2018, 2019, 2020 годы.</v>
      </c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</row>
    <row r="5" spans="2:15" ht="41.25" customHeight="1">
      <c r="B5" s="205" t="str">
        <f>"3. Показатели в приложениях 1.1, 1.2, 5.1, 5.2 заполняются раздельно для территорий городских населенных пунктов и для территорий, " &amp; "не относящихся к городским населенным пунктам."</f>
        <v>3. Показатели в приложениях 1.1, 1.2, 5.1, 5.2 заполняются раздельно для территорий городских населенных пунктов и для территорий, не относящихся к городским населенным пунктам.</v>
      </c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205"/>
    </row>
    <row r="6" spans="2:15" ht="41.25" customHeight="1">
      <c r="B6" s="205" t="s">
        <v>330</v>
      </c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205"/>
    </row>
    <row r="7" spans="2:15" ht="87" customHeight="1">
      <c r="B7" s="205" t="str">
        <f>"5. В случае если ТСО за периоды " &amp;IF(Титульный!C12="","--- выберите период на листе Титульный --- ",(Титульный!C12-3)&amp;", "&amp;(Титульный!C12-2)&amp;", "&amp;(Титульный!C12-1)&amp;" годы ") &amp; "осуществляла деятельность по технологическому присоединению раздельно по постоянной и временной схеме, необходимо дополнительно представить в РЭК Свердловской области информацию о расходах за периоды " &amp;IF(Титульный!C12="","--- выберите период на листе Титульный ---",(Титульный!C12-3)&amp;", "&amp;(Титульный!C12-2)&amp;", "&amp;(Титульный!C12-1)&amp;" годы") &amp; " для установления РЭК Свердловской области стандартизированной тарифной ставки С1, ставки за единицу максиальной мощности C1maxN раздельно для постоянной и для временной схемы."</f>
        <v>5. В случае если ТСО за периоды 2018, 2019, 2020 годы осуществляла деятельность по технологическому присоединению раздельно по постоянной и временной схеме, необходимо дополнительно представить в РЭК Свердловской области информацию о расходах за периоды 2018, 2019, 2020 годы для установления РЭК Свердловской области стандартизированной тарифной ставки С1, ставки за единицу максиальной мощности C1maxN раздельно для постоянной и для временной схемы.</v>
      </c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205"/>
      <c r="N7" s="205"/>
      <c r="O7" s="205"/>
    </row>
    <row r="8" spans="2:15" ht="54.75" customHeight="1">
      <c r="B8" s="205" t="s">
        <v>329</v>
      </c>
      <c r="C8" s="205"/>
      <c r="D8" s="205"/>
      <c r="E8" s="205"/>
      <c r="F8" s="205"/>
      <c r="G8" s="205"/>
      <c r="H8" s="205"/>
      <c r="I8" s="205"/>
      <c r="J8" s="205"/>
      <c r="K8" s="205"/>
      <c r="L8" s="205"/>
      <c r="M8" s="205"/>
      <c r="N8" s="205"/>
      <c r="O8" s="205"/>
    </row>
    <row r="9" spans="2:15" ht="16.5"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  <c r="O9" s="205"/>
    </row>
    <row r="10" spans="2:15" ht="16.5">
      <c r="B10" s="207" t="s">
        <v>74</v>
      </c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07"/>
    </row>
    <row r="11" spans="2:15" ht="16.5">
      <c r="B11" s="205" t="s">
        <v>75</v>
      </c>
      <c r="C11" s="205"/>
      <c r="D11" s="205"/>
      <c r="E11" s="205"/>
      <c r="F11" s="205"/>
      <c r="G11" s="205"/>
      <c r="H11" s="205"/>
      <c r="I11" s="205"/>
      <c r="J11" s="205"/>
      <c r="K11" s="205"/>
      <c r="L11" s="205"/>
      <c r="M11" s="205"/>
      <c r="N11" s="205"/>
      <c r="O11" s="205"/>
    </row>
    <row r="12" spans="2:15" ht="16.5">
      <c r="B12" s="205" t="s">
        <v>76</v>
      </c>
      <c r="C12" s="205"/>
      <c r="D12" s="205"/>
      <c r="E12" s="205"/>
      <c r="F12" s="205"/>
      <c r="G12" s="205"/>
      <c r="H12" s="205"/>
      <c r="I12" s="205"/>
      <c r="J12" s="205"/>
      <c r="K12" s="205"/>
      <c r="L12" s="205"/>
      <c r="M12" s="205"/>
      <c r="N12" s="205"/>
      <c r="O12" s="205"/>
    </row>
    <row r="13" spans="2:15" ht="51.75" customHeight="1">
      <c r="B13" s="205" t="s">
        <v>331</v>
      </c>
      <c r="C13" s="205"/>
      <c r="D13" s="205"/>
      <c r="E13" s="205"/>
      <c r="F13" s="205"/>
      <c r="G13" s="205"/>
      <c r="H13" s="205"/>
      <c r="I13" s="205"/>
      <c r="J13" s="205"/>
      <c r="K13" s="205"/>
      <c r="L13" s="205"/>
      <c r="M13" s="205"/>
      <c r="N13" s="205"/>
      <c r="O13" s="205"/>
    </row>
    <row r="14" spans="2:15" ht="56.25" customHeight="1">
      <c r="B14" s="205" t="s">
        <v>337</v>
      </c>
      <c r="C14" s="205"/>
      <c r="D14" s="205"/>
      <c r="E14" s="205"/>
      <c r="F14" s="205"/>
      <c r="G14" s="205"/>
      <c r="H14" s="205"/>
      <c r="I14" s="205"/>
      <c r="J14" s="205"/>
      <c r="K14" s="205"/>
      <c r="L14" s="205"/>
      <c r="M14" s="205"/>
      <c r="N14" s="205"/>
      <c r="O14" s="205"/>
    </row>
    <row r="15" spans="2:15" ht="52.5" customHeight="1">
      <c r="B15" s="205" t="s">
        <v>338</v>
      </c>
      <c r="C15" s="205"/>
      <c r="D15" s="205"/>
      <c r="E15" s="205"/>
      <c r="F15" s="205"/>
      <c r="G15" s="205"/>
      <c r="H15" s="205"/>
      <c r="I15" s="205"/>
      <c r="J15" s="205"/>
      <c r="K15" s="205"/>
      <c r="L15" s="205"/>
      <c r="M15" s="205"/>
      <c r="N15" s="205"/>
      <c r="O15" s="205"/>
    </row>
    <row r="16" spans="2:15" ht="39.75" customHeight="1">
      <c r="B16" s="205" t="s">
        <v>339</v>
      </c>
      <c r="C16" s="205"/>
      <c r="D16" s="205"/>
      <c r="E16" s="205"/>
      <c r="F16" s="205"/>
      <c r="G16" s="205"/>
      <c r="H16" s="205"/>
      <c r="I16" s="205"/>
      <c r="J16" s="205"/>
      <c r="K16" s="205"/>
      <c r="L16" s="205"/>
      <c r="M16" s="205"/>
      <c r="N16" s="205"/>
      <c r="O16" s="205"/>
    </row>
    <row r="17" spans="2:15" ht="66.75" customHeight="1">
      <c r="B17" s="205" t="s">
        <v>340</v>
      </c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  <c r="O17" s="205"/>
    </row>
    <row r="18" spans="2:15" ht="32.25" customHeight="1">
      <c r="B18" s="205" t="s">
        <v>341</v>
      </c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  <c r="O18" s="205"/>
    </row>
    <row r="19" spans="2:15" ht="72.75" customHeight="1">
      <c r="B19" s="205" t="s">
        <v>332</v>
      </c>
      <c r="C19" s="205"/>
      <c r="D19" s="205"/>
      <c r="E19" s="205"/>
      <c r="F19" s="205"/>
      <c r="G19" s="205"/>
      <c r="H19" s="205"/>
      <c r="I19" s="205"/>
      <c r="J19" s="205"/>
      <c r="K19" s="205"/>
      <c r="L19" s="205"/>
      <c r="M19" s="205"/>
      <c r="N19" s="205"/>
      <c r="O19" s="205"/>
    </row>
    <row r="20" spans="2:15" ht="52.5" customHeight="1">
      <c r="B20" s="205" t="str">
        <f>"11) За периоды " &amp;IF(Титульный!C12="","--- выберите период на листе Титульный --- ",(Титульный!C12-3)&amp;", "&amp;(Титульный!C12-2)&amp;", "&amp;(Титульный!C12-1)&amp;" годы ") &amp; "всем ТСО необходимо представить в РЭК Свердловской области документы, подтверждающие расходы на выполнение мероприятий по строительству объектов электросетевого хозяйства ТСО, а также на обеспечение средствами  коммерческого учета электрической энергии."</f>
        <v>11) За периоды 2018, 2019, 2020 годы всем ТСО необходимо представить в РЭК Свердловской области документы, подтверждающие расходы на выполнение мероприятий по строительству объектов электросетевого хозяйства ТСО, а также на обеспечение средствами  коммерческого учета электрической энергии.</v>
      </c>
      <c r="C20" s="205"/>
      <c r="D20" s="205"/>
      <c r="E20" s="205"/>
      <c r="F20" s="205"/>
      <c r="G20" s="205"/>
      <c r="H20" s="205"/>
      <c r="I20" s="205"/>
      <c r="J20" s="205"/>
      <c r="K20" s="205"/>
      <c r="L20" s="205"/>
      <c r="M20" s="205"/>
      <c r="N20" s="205"/>
      <c r="O20" s="205"/>
    </row>
    <row r="22" spans="2:15" ht="16.5">
      <c r="B22" s="208" t="s">
        <v>77</v>
      </c>
      <c r="C22" s="208"/>
      <c r="D22" s="208"/>
      <c r="E22" s="208"/>
      <c r="F22" s="208"/>
      <c r="G22" s="208"/>
      <c r="H22" s="208"/>
      <c r="I22" s="208"/>
      <c r="J22" s="208"/>
      <c r="K22" s="208"/>
      <c r="L22" s="208"/>
      <c r="M22" s="208"/>
      <c r="N22" s="208"/>
      <c r="O22" s="208"/>
    </row>
    <row r="23" spans="2:15" ht="16.5">
      <c r="B23" s="209" t="str">
        <f>"1)           Приложение 2.1 заполняется за " &amp;IF(Титульный!C12="","--- выберите период на листе Титульный.",(Титульный!C12-3)&amp;" год.")</f>
        <v>1)           Приложение 2.1 заполняется за 2018 год.</v>
      </c>
      <c r="C23" s="209"/>
      <c r="D23" s="209"/>
      <c r="E23" s="209"/>
      <c r="F23" s="209"/>
      <c r="G23" s="209"/>
      <c r="H23" s="209"/>
      <c r="I23" s="209"/>
      <c r="J23" s="209"/>
      <c r="K23" s="209"/>
      <c r="L23" s="209"/>
      <c r="M23" s="209"/>
      <c r="N23" s="209"/>
      <c r="O23" s="209"/>
    </row>
    <row r="24" spans="2:15" ht="16.5">
      <c r="B24" s="209" t="str">
        <f>"2)           Приложение 2.2 заполняется за " &amp;IF(Титульный!C12="","--- выберите период на листе Титульный.",(Титульный!C12-2)&amp;" год.")</f>
        <v>2)           Приложение 2.2 заполняется за 2019 год.</v>
      </c>
      <c r="C24" s="209"/>
      <c r="D24" s="209"/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</row>
    <row r="25" spans="2:15" ht="16.5">
      <c r="B25" s="209" t="str">
        <f>"3)           Приложение 2.3 заполняется за " &amp;IF(Титульный!C12="","--- выберите период на листе Титульный.",(Титульный!C12-1)&amp;" год.")</f>
        <v>3)           Приложение 2.3 заполняется за 2020 год.</v>
      </c>
      <c r="C25" s="209"/>
      <c r="D25" s="209"/>
      <c r="E25" s="209"/>
      <c r="F25" s="209"/>
      <c r="G25" s="209"/>
      <c r="H25" s="209"/>
      <c r="I25" s="209"/>
      <c r="J25" s="209"/>
      <c r="K25" s="209"/>
      <c r="L25" s="209"/>
      <c r="M25" s="209"/>
      <c r="N25" s="209"/>
      <c r="O25" s="209"/>
    </row>
    <row r="26" spans="2:15" ht="37.5" customHeight="1">
      <c r="B26" s="205" t="s">
        <v>342</v>
      </c>
      <c r="C26" s="205"/>
      <c r="D26" s="205"/>
      <c r="E26" s="205"/>
      <c r="F26" s="205"/>
      <c r="G26" s="205"/>
      <c r="H26" s="205"/>
      <c r="I26" s="205"/>
      <c r="J26" s="205"/>
      <c r="K26" s="205"/>
      <c r="L26" s="205"/>
      <c r="M26" s="205"/>
      <c r="N26" s="205"/>
      <c r="O26" s="205"/>
    </row>
    <row r="27" spans="2:15" ht="36.75" customHeight="1">
      <c r="B27" s="210" t="s">
        <v>343</v>
      </c>
      <c r="C27" s="210"/>
      <c r="D27" s="210"/>
      <c r="E27" s="210"/>
      <c r="F27" s="210"/>
      <c r="G27" s="210"/>
      <c r="H27" s="210"/>
      <c r="I27" s="210"/>
      <c r="J27" s="210"/>
      <c r="K27" s="210"/>
      <c r="L27" s="210"/>
      <c r="M27" s="210"/>
      <c r="N27" s="210"/>
      <c r="O27" s="210"/>
    </row>
    <row r="28" spans="2:15" ht="36.75" customHeight="1">
      <c r="B28" s="205" t="s">
        <v>344</v>
      </c>
      <c r="C28" s="205"/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5"/>
      <c r="O28" s="205"/>
    </row>
    <row r="29" spans="2:15" ht="33.75" customHeight="1">
      <c r="B29" s="205" t="s">
        <v>345</v>
      </c>
      <c r="C29" s="211"/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</row>
    <row r="30" spans="2:15" ht="37.5" customHeight="1">
      <c r="B30" s="205" t="str">
        <f>"8)           За периоды " &amp;IF(Титульный!C12="","--- выберите период на листе Титульный --- ",(Титульный!C12-3)&amp;", "&amp;(Титульный!C12-2)&amp;", "&amp;(Титульный!C12-1)&amp;" годы ") &amp; "всем ТСО необходимо представить в РЭК Свердловской области документы, подтверждающие расходы, количество техприсоединений, объем максимальной мощности."</f>
        <v>8)           За периоды 2018, 2019, 2020 годы всем ТСО необходимо представить в РЭК Свердловской области документы, подтверждающие расходы, количество техприсоединений, объем максимальной мощности.</v>
      </c>
      <c r="C30" s="205"/>
      <c r="D30" s="205"/>
      <c r="E30" s="205"/>
      <c r="F30" s="205"/>
      <c r="G30" s="205"/>
      <c r="H30" s="205"/>
      <c r="I30" s="205"/>
      <c r="J30" s="205"/>
      <c r="K30" s="205"/>
      <c r="L30" s="205"/>
      <c r="M30" s="205"/>
      <c r="N30" s="205"/>
      <c r="O30" s="205"/>
    </row>
    <row r="32" spans="2:15" ht="16.5">
      <c r="B32" s="212" t="s">
        <v>78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</row>
    <row r="33" spans="2:15" ht="34.5" customHeight="1">
      <c r="B33" s="205" t="s">
        <v>79</v>
      </c>
      <c r="C33" s="205"/>
      <c r="D33" s="205"/>
      <c r="E33" s="205"/>
      <c r="F33" s="205"/>
      <c r="G33" s="205"/>
      <c r="H33" s="205"/>
      <c r="I33" s="205"/>
      <c r="J33" s="205"/>
      <c r="K33" s="205"/>
      <c r="L33" s="205"/>
      <c r="M33" s="205"/>
      <c r="N33" s="205"/>
      <c r="O33" s="205"/>
    </row>
    <row r="34" spans="2:15" ht="36.75" customHeight="1">
      <c r="B34" s="205" t="s">
        <v>89</v>
      </c>
      <c r="C34" s="205"/>
      <c r="D34" s="205"/>
      <c r="E34" s="205"/>
      <c r="F34" s="205"/>
      <c r="G34" s="205"/>
      <c r="H34" s="205"/>
      <c r="I34" s="205"/>
      <c r="J34" s="205"/>
      <c r="K34" s="205"/>
      <c r="L34" s="205"/>
      <c r="M34" s="205"/>
      <c r="N34" s="205"/>
      <c r="O34" s="205"/>
    </row>
    <row r="35" spans="2:15" ht="35.25" customHeight="1">
      <c r="B35" s="205" t="s">
        <v>80</v>
      </c>
      <c r="C35" s="205"/>
      <c r="D35" s="205"/>
      <c r="E35" s="205"/>
      <c r="F35" s="205"/>
      <c r="G35" s="205"/>
      <c r="H35" s="205"/>
      <c r="I35" s="205"/>
      <c r="J35" s="205"/>
      <c r="K35" s="205"/>
      <c r="L35" s="205"/>
      <c r="M35" s="205"/>
      <c r="N35" s="205"/>
      <c r="O35" s="205"/>
    </row>
    <row r="36" spans="2:15" ht="20.25" customHeight="1">
      <c r="B36" s="205" t="s">
        <v>81</v>
      </c>
      <c r="C36" s="205"/>
      <c r="D36" s="205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5"/>
    </row>
    <row r="37" spans="2:15" ht="32.25" customHeight="1">
      <c r="B37" s="205" t="str">
        <f>"5)          За периоды " &amp;IF(Титульный!C12="","--- выберите период на листе Титульный --- ",(Титульный!C12-3)&amp;", "&amp;(Титульный!C12-2)&amp;", "&amp;(Титульный!C12-1)&amp;" годы ") &amp; "всем ТСО необходимо представить в РЭК Свердловской области документы, подтверждающие расходы по технологическому присоединению."</f>
        <v>5)          За периоды 2018, 2019, 2020 годы всем ТСО необходимо представить в РЭК Свердловской области документы, подтверждающие расходы по технологическому присоединению.</v>
      </c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</row>
    <row r="39" spans="2:15" ht="16.5">
      <c r="B39" s="212" t="s">
        <v>299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</row>
    <row r="40" spans="2:15" ht="16.5">
      <c r="B40" s="205" t="s">
        <v>300</v>
      </c>
      <c r="C40" s="205"/>
      <c r="D40" s="205"/>
      <c r="E40" s="205"/>
      <c r="F40" s="205"/>
      <c r="G40" s="205"/>
      <c r="H40" s="205"/>
      <c r="I40" s="205"/>
      <c r="J40" s="205"/>
      <c r="K40" s="205"/>
      <c r="L40" s="205"/>
      <c r="M40" s="205"/>
      <c r="N40" s="205"/>
      <c r="O40" s="205"/>
    </row>
    <row r="41" spans="2:15" ht="18" customHeight="1">
      <c r="B41" s="205" t="s">
        <v>301</v>
      </c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205"/>
      <c r="O41" s="205"/>
    </row>
    <row r="42" spans="2:15" ht="51.75" customHeight="1">
      <c r="B42" s="205" t="s">
        <v>333</v>
      </c>
      <c r="C42" s="205"/>
      <c r="D42" s="205"/>
      <c r="E42" s="205"/>
      <c r="F42" s="205"/>
      <c r="G42" s="205"/>
      <c r="H42" s="205"/>
      <c r="I42" s="205"/>
      <c r="J42" s="205"/>
      <c r="K42" s="205"/>
      <c r="L42" s="205"/>
      <c r="M42" s="205"/>
      <c r="N42" s="205"/>
      <c r="O42" s="205"/>
    </row>
    <row r="43" spans="2:15" ht="56.25" customHeight="1">
      <c r="B43" s="205" t="s">
        <v>334</v>
      </c>
      <c r="C43" s="205"/>
      <c r="D43" s="205"/>
      <c r="E43" s="205"/>
      <c r="F43" s="205"/>
      <c r="G43" s="205"/>
      <c r="H43" s="205"/>
      <c r="I43" s="205"/>
      <c r="J43" s="205"/>
      <c r="K43" s="205"/>
      <c r="L43" s="205"/>
      <c r="M43" s="205"/>
      <c r="N43" s="205"/>
      <c r="O43" s="205"/>
    </row>
    <row r="44" spans="2:15" ht="59.25" customHeight="1">
      <c r="B44" s="205" t="s">
        <v>335</v>
      </c>
      <c r="C44" s="205"/>
      <c r="D44" s="205"/>
      <c r="E44" s="205"/>
      <c r="F44" s="205"/>
      <c r="G44" s="205"/>
      <c r="H44" s="205"/>
      <c r="I44" s="205"/>
      <c r="J44" s="205"/>
      <c r="K44" s="205"/>
      <c r="L44" s="205"/>
      <c r="M44" s="205"/>
      <c r="N44" s="205"/>
      <c r="O44" s="205"/>
    </row>
    <row r="45" spans="2:15" ht="36" customHeight="1">
      <c r="B45" s="205" t="s">
        <v>336</v>
      </c>
      <c r="C45" s="205"/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205"/>
      <c r="O45" s="205"/>
    </row>
  </sheetData>
  <sheetProtection password="E96F" sheet="1" objects="1" scenarios="1"/>
  <mergeCells count="41">
    <mergeCell ref="B35:O35"/>
    <mergeCell ref="B44:O44"/>
    <mergeCell ref="B45:O45"/>
    <mergeCell ref="B42:O42"/>
    <mergeCell ref="B36:O36"/>
    <mergeCell ref="B37:O37"/>
    <mergeCell ref="B39:O39"/>
    <mergeCell ref="B40:O40"/>
    <mergeCell ref="B41:O41"/>
    <mergeCell ref="B43:O43"/>
    <mergeCell ref="B29:O29"/>
    <mergeCell ref="B30:O30"/>
    <mergeCell ref="B32:O32"/>
    <mergeCell ref="B33:O33"/>
    <mergeCell ref="B34:O34"/>
    <mergeCell ref="B24:O24"/>
    <mergeCell ref="B25:O25"/>
    <mergeCell ref="B26:O26"/>
    <mergeCell ref="B27:O27"/>
    <mergeCell ref="B28:O28"/>
    <mergeCell ref="B18:O18"/>
    <mergeCell ref="B20:O20"/>
    <mergeCell ref="B22:O22"/>
    <mergeCell ref="B19:O19"/>
    <mergeCell ref="B23:O23"/>
    <mergeCell ref="B13:O13"/>
    <mergeCell ref="B14:O14"/>
    <mergeCell ref="B15:O15"/>
    <mergeCell ref="B16:O16"/>
    <mergeCell ref="B17:O17"/>
    <mergeCell ref="B8:O8"/>
    <mergeCell ref="B9:O9"/>
    <mergeCell ref="B10:O10"/>
    <mergeCell ref="B11:O11"/>
    <mergeCell ref="B12:O12"/>
    <mergeCell ref="B2:O2"/>
    <mergeCell ref="B3:O3"/>
    <mergeCell ref="B4:O4"/>
    <mergeCell ref="B5:O5"/>
    <mergeCell ref="B7:O7"/>
    <mergeCell ref="B6:O6"/>
  </mergeCells>
  <pageMargins left="0.7" right="0.7" top="0.75" bottom="0.75" header="0.3" footer="0.3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Pr11City">
    <pageSetUpPr fitToPage="1"/>
  </sheetPr>
  <dimension ref="A1:IF113"/>
  <sheetViews>
    <sheetView topLeftCell="F11" zoomScale="85" zoomScaleNormal="85" zoomScaleSheetLayoutView="70" workbookViewId="0">
      <selection activeCell="I38" sqref="I38"/>
    </sheetView>
  </sheetViews>
  <sheetFormatPr defaultColWidth="14" defaultRowHeight="15.75"/>
  <cols>
    <col min="1" max="1" width="21.85546875" style="110" hidden="1" customWidth="1"/>
    <col min="2" max="2" width="8.5703125" style="110" hidden="1" customWidth="1"/>
    <col min="3" max="3" width="11.140625" style="110" hidden="1" customWidth="1"/>
    <col min="4" max="4" width="10.85546875" style="110" hidden="1" customWidth="1"/>
    <col min="5" max="5" width="16.7109375" style="110" hidden="1" customWidth="1"/>
    <col min="6" max="6" width="10.42578125" style="108" customWidth="1"/>
    <col min="7" max="7" width="7.28515625" style="59" bestFit="1" customWidth="1"/>
    <col min="8" max="8" width="27.42578125" style="1" customWidth="1"/>
    <col min="9" max="9" width="25" style="1" customWidth="1"/>
    <col min="10" max="10" width="29.5703125" style="1" customWidth="1"/>
    <col min="11" max="11" width="22.28515625" style="1" customWidth="1"/>
    <col min="12" max="12" width="37.42578125" style="1" customWidth="1"/>
    <col min="13" max="13" width="27.42578125" style="1" customWidth="1"/>
    <col min="14" max="14" width="14" style="8"/>
    <col min="15" max="15" width="23.42578125" style="10" customWidth="1"/>
    <col min="16" max="16" width="14.85546875" style="1" customWidth="1"/>
    <col min="17" max="17" width="23.140625" style="10" customWidth="1"/>
    <col min="18" max="18" width="14" style="8"/>
    <col min="19" max="19" width="24.28515625" style="10" customWidth="1"/>
    <col min="20" max="20" width="16.7109375" style="1" customWidth="1"/>
    <col min="21" max="21" width="22.85546875" style="10" customWidth="1"/>
    <col min="22" max="22" width="14" style="8"/>
    <col min="23" max="23" width="22.42578125" style="10" customWidth="1"/>
    <col min="24" max="24" width="15.85546875" style="1" customWidth="1"/>
    <col min="25" max="25" width="23" style="10" customWidth="1"/>
    <col min="26" max="26" width="14" style="8"/>
    <col min="27" max="27" width="22.42578125" style="10" customWidth="1"/>
    <col min="28" max="28" width="15.85546875" style="1" customWidth="1"/>
    <col min="29" max="29" width="23" style="10" customWidth="1"/>
    <col min="30" max="16384" width="14" style="1"/>
  </cols>
  <sheetData>
    <row r="1" spans="1:29" hidden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>
      <c r="H10" s="1" t="s">
        <v>127</v>
      </c>
    </row>
    <row r="11" spans="1:29" ht="62.25" customHeight="1">
      <c r="G11" s="223" t="s">
        <v>9</v>
      </c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</row>
    <row r="12" spans="1:29" ht="75" customHeight="1">
      <c r="A12" s="111" t="s">
        <v>260</v>
      </c>
      <c r="B12" s="112" t="s">
        <v>261</v>
      </c>
      <c r="C12" s="112" t="s">
        <v>263</v>
      </c>
      <c r="D12" s="113" t="s">
        <v>265</v>
      </c>
      <c r="E12" s="113" t="s">
        <v>266</v>
      </c>
      <c r="G12" s="224" t="s">
        <v>319</v>
      </c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</row>
    <row r="13" spans="1:29" ht="25.5" customHeight="1">
      <c r="E13" s="107"/>
      <c r="G13" s="225" t="s">
        <v>0</v>
      </c>
      <c r="H13" s="227" t="s">
        <v>122</v>
      </c>
      <c r="I13" s="228"/>
      <c r="J13" s="228"/>
      <c r="K13" s="228"/>
      <c r="L13" s="228"/>
      <c r="M13" s="229"/>
      <c r="N13" s="226" t="s">
        <v>91</v>
      </c>
      <c r="O13" s="226"/>
      <c r="P13" s="226"/>
      <c r="Q13" s="226"/>
      <c r="R13" s="226" t="s">
        <v>92</v>
      </c>
      <c r="S13" s="226"/>
      <c r="T13" s="226"/>
      <c r="U13" s="226"/>
      <c r="V13" s="226" t="s">
        <v>257</v>
      </c>
      <c r="W13" s="226"/>
      <c r="X13" s="226"/>
      <c r="Y13" s="226"/>
      <c r="Z13" s="226" t="s">
        <v>124</v>
      </c>
      <c r="AA13" s="226"/>
      <c r="AB13" s="226"/>
      <c r="AC13" s="226"/>
    </row>
    <row r="14" spans="1:29" ht="114.75" customHeight="1">
      <c r="E14" s="107"/>
      <c r="G14" s="225"/>
      <c r="H14" s="230"/>
      <c r="I14" s="224"/>
      <c r="J14" s="224"/>
      <c r="K14" s="224"/>
      <c r="L14" s="224"/>
      <c r="M14" s="231"/>
      <c r="N14" s="31" t="s">
        <v>1</v>
      </c>
      <c r="O14" s="32" t="s">
        <v>121</v>
      </c>
      <c r="P14" s="51" t="s">
        <v>11</v>
      </c>
      <c r="Q14" s="32" t="s">
        <v>114</v>
      </c>
      <c r="R14" s="31" t="s">
        <v>1</v>
      </c>
      <c r="S14" s="32" t="s">
        <v>121</v>
      </c>
      <c r="T14" s="51" t="s">
        <v>11</v>
      </c>
      <c r="U14" s="32" t="s">
        <v>114</v>
      </c>
      <c r="V14" s="31" t="s">
        <v>1</v>
      </c>
      <c r="W14" s="32" t="s">
        <v>121</v>
      </c>
      <c r="X14" s="51" t="s">
        <v>11</v>
      </c>
      <c r="Y14" s="32" t="s">
        <v>114</v>
      </c>
      <c r="Z14" s="31" t="s">
        <v>1</v>
      </c>
      <c r="AA14" s="32" t="s">
        <v>121</v>
      </c>
      <c r="AB14" s="51" t="s">
        <v>11</v>
      </c>
      <c r="AC14" s="32" t="s">
        <v>114</v>
      </c>
    </row>
    <row r="15" spans="1:29" s="11" customFormat="1">
      <c r="A15" s="114" t="s">
        <v>310</v>
      </c>
      <c r="B15" s="114"/>
      <c r="C15" s="114"/>
      <c r="D15" s="114"/>
      <c r="E15" s="173"/>
      <c r="F15" s="109"/>
      <c r="G15" s="34">
        <v>1</v>
      </c>
      <c r="H15" s="213">
        <v>2</v>
      </c>
      <c r="I15" s="214"/>
      <c r="J15" s="214"/>
      <c r="K15" s="214"/>
      <c r="L15" s="214"/>
      <c r="M15" s="215"/>
      <c r="N15" s="35">
        <v>3</v>
      </c>
      <c r="O15" s="35">
        <v>4</v>
      </c>
      <c r="P15" s="35">
        <v>5</v>
      </c>
      <c r="Q15" s="35">
        <v>6</v>
      </c>
      <c r="R15" s="35">
        <v>7</v>
      </c>
      <c r="S15" s="35">
        <v>8</v>
      </c>
      <c r="T15" s="35">
        <v>9</v>
      </c>
      <c r="U15" s="35">
        <v>10</v>
      </c>
      <c r="V15" s="35">
        <v>11</v>
      </c>
      <c r="W15" s="35">
        <v>12</v>
      </c>
      <c r="X15" s="35">
        <v>13</v>
      </c>
      <c r="Y15" s="35">
        <v>14</v>
      </c>
      <c r="Z15" s="35">
        <v>15</v>
      </c>
      <c r="AA15" s="35">
        <v>16</v>
      </c>
      <c r="AB15" s="35">
        <v>17</v>
      </c>
      <c r="AC15" s="35">
        <v>18</v>
      </c>
    </row>
    <row r="16" spans="1:29" ht="30.75" customHeight="1">
      <c r="E16" s="107"/>
      <c r="G16" s="105" t="s">
        <v>262</v>
      </c>
      <c r="H16" s="216" t="s">
        <v>115</v>
      </c>
      <c r="I16" s="217"/>
      <c r="J16" s="217"/>
      <c r="K16" s="217"/>
      <c r="L16" s="217"/>
      <c r="M16" s="218"/>
      <c r="N16" s="7"/>
      <c r="O16" s="9">
        <f>SUM(O18:O20)</f>
        <v>0</v>
      </c>
      <c r="P16" s="9">
        <f>SUM(P18:P20)</f>
        <v>0</v>
      </c>
      <c r="Q16" s="9">
        <f>SUM(Q18:Q20)</f>
        <v>0</v>
      </c>
      <c r="R16" s="9"/>
      <c r="S16" s="9">
        <f>SUM(S18:S20)</f>
        <v>0</v>
      </c>
      <c r="T16" s="9">
        <f>SUM(T18:T20)</f>
        <v>0</v>
      </c>
      <c r="U16" s="9">
        <f>SUM(U18:U20)</f>
        <v>0</v>
      </c>
      <c r="V16" s="9"/>
      <c r="W16" s="9">
        <f>SUM(W18:W20)</f>
        <v>0</v>
      </c>
      <c r="X16" s="9">
        <f>SUM(X18:X20)</f>
        <v>0</v>
      </c>
      <c r="Y16" s="9">
        <f>SUM(Y18:Y20)</f>
        <v>0</v>
      </c>
      <c r="Z16" s="9"/>
      <c r="AA16" s="9">
        <f>SUM(AA18:AA20)</f>
        <v>0</v>
      </c>
      <c r="AB16" s="9">
        <f>SUM(AB18:AB20)</f>
        <v>0</v>
      </c>
      <c r="AC16" s="9">
        <f>SUM(AC18:AC20)</f>
        <v>0</v>
      </c>
    </row>
    <row r="17" spans="1:29" ht="33" customHeight="1">
      <c r="E17" s="107"/>
      <c r="G17" s="106"/>
      <c r="H17" s="74" t="s">
        <v>129</v>
      </c>
      <c r="I17" s="74" t="s">
        <v>135</v>
      </c>
      <c r="J17" s="74" t="s">
        <v>138</v>
      </c>
      <c r="K17" s="74" t="s">
        <v>143</v>
      </c>
      <c r="L17" s="74" t="s">
        <v>150</v>
      </c>
      <c r="M17" s="74" t="s">
        <v>153</v>
      </c>
      <c r="N17" s="7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s="55" customFormat="1" hidden="1">
      <c r="A18" s="110"/>
      <c r="B18" s="110">
        <v>1</v>
      </c>
      <c r="C18" s="110"/>
      <c r="D18" s="110"/>
      <c r="E18" s="107"/>
      <c r="F18" s="107"/>
      <c r="G18" s="116"/>
      <c r="H18" s="117"/>
      <c r="I18" s="117"/>
      <c r="J18" s="117"/>
      <c r="K18" s="117"/>
      <c r="L18" s="117"/>
      <c r="M18" s="117"/>
      <c r="N18" s="119"/>
      <c r="O18" s="120"/>
      <c r="P18" s="121"/>
      <c r="Q18" s="120"/>
      <c r="R18" s="119"/>
      <c r="S18" s="120"/>
      <c r="T18" s="121"/>
      <c r="U18" s="120"/>
      <c r="V18" s="119"/>
      <c r="W18" s="120"/>
      <c r="X18" s="121"/>
      <c r="Y18" s="120"/>
      <c r="Z18" s="119"/>
      <c r="AA18" s="120"/>
      <c r="AB18" s="121"/>
      <c r="AC18" s="120"/>
    </row>
    <row r="19" spans="1:29" s="55" customFormat="1" ht="23.25" hidden="1" customHeight="1">
      <c r="A19" s="110"/>
      <c r="B19" s="110">
        <v>1</v>
      </c>
      <c r="C19" s="110" t="s">
        <v>264</v>
      </c>
      <c r="D19" s="110">
        <f>ROW($D$17)</f>
        <v>17</v>
      </c>
      <c r="E19" s="115"/>
      <c r="F19" s="184" t="s">
        <v>126</v>
      </c>
      <c r="G19" s="61" t="str">
        <f>$G$16 &amp; (ROWS($G$18:G19)-2)+1&amp;"."</f>
        <v>1.1.</v>
      </c>
      <c r="H19" s="96"/>
      <c r="I19" s="96"/>
      <c r="J19" s="96"/>
      <c r="K19" s="96"/>
      <c r="L19" s="96"/>
      <c r="M19" s="96"/>
      <c r="N19" s="147"/>
      <c r="O19" s="148"/>
      <c r="P19" s="149"/>
      <c r="Q19" s="148"/>
      <c r="R19" s="147"/>
      <c r="S19" s="148"/>
      <c r="T19" s="149"/>
      <c r="U19" s="148"/>
      <c r="V19" s="147"/>
      <c r="W19" s="148"/>
      <c r="X19" s="149"/>
      <c r="Y19" s="148"/>
      <c r="Z19" s="147"/>
      <c r="AA19" s="148"/>
      <c r="AB19" s="149"/>
      <c r="AC19" s="148"/>
    </row>
    <row r="20" spans="1:29" s="55" customFormat="1" hidden="1">
      <c r="A20" s="110"/>
      <c r="B20" s="110">
        <v>1</v>
      </c>
      <c r="C20" s="110"/>
      <c r="D20" s="110"/>
      <c r="E20" s="107"/>
      <c r="F20" s="107"/>
      <c r="G20" s="116"/>
      <c r="H20" s="117"/>
      <c r="I20" s="118"/>
      <c r="J20" s="118"/>
      <c r="K20" s="118"/>
      <c r="L20" s="118"/>
      <c r="M20" s="118"/>
      <c r="N20" s="119" t="s">
        <v>127</v>
      </c>
      <c r="O20" s="120"/>
      <c r="P20" s="121"/>
      <c r="Q20" s="120"/>
      <c r="R20" s="119"/>
      <c r="S20" s="120"/>
      <c r="T20" s="121"/>
      <c r="U20" s="120"/>
      <c r="V20" s="119"/>
      <c r="W20" s="120"/>
      <c r="X20" s="121"/>
      <c r="Y20" s="120"/>
      <c r="Z20" s="119"/>
      <c r="AA20" s="120"/>
      <c r="AB20" s="121"/>
      <c r="AC20" s="120"/>
    </row>
    <row r="21" spans="1:29" s="55" customFormat="1">
      <c r="A21" s="110"/>
      <c r="B21" s="110"/>
      <c r="C21" s="110"/>
      <c r="D21" s="110"/>
      <c r="E21" s="107"/>
      <c r="F21" s="107"/>
      <c r="G21" s="103"/>
      <c r="H21" s="104" t="s">
        <v>125</v>
      </c>
      <c r="I21" s="168"/>
      <c r="J21" s="97"/>
      <c r="K21" s="97"/>
      <c r="L21" s="97"/>
      <c r="M21" s="97"/>
      <c r="N21" s="98"/>
      <c r="O21" s="99"/>
      <c r="P21" s="100"/>
      <c r="Q21" s="99"/>
      <c r="R21" s="98"/>
      <c r="S21" s="99"/>
      <c r="T21" s="100"/>
      <c r="U21" s="99"/>
      <c r="V21" s="98"/>
      <c r="W21" s="99"/>
      <c r="X21" s="100"/>
      <c r="Y21" s="99"/>
      <c r="Z21" s="98"/>
      <c r="AA21" s="99"/>
      <c r="AB21" s="100"/>
      <c r="AC21" s="101"/>
    </row>
    <row r="22" spans="1:29" s="55" customFormat="1" hidden="1">
      <c r="A22" s="110"/>
      <c r="B22" s="110">
        <v>1</v>
      </c>
      <c r="C22" s="110"/>
      <c r="D22" s="110"/>
      <c r="E22" s="107"/>
      <c r="F22" s="107"/>
      <c r="G22" s="60"/>
      <c r="H22" s="175"/>
      <c r="I22" s="175"/>
      <c r="J22" s="175"/>
      <c r="K22" s="175"/>
      <c r="L22" s="175"/>
      <c r="M22" s="175"/>
      <c r="N22" s="123"/>
      <c r="O22" s="124"/>
      <c r="P22" s="125"/>
      <c r="Q22" s="124"/>
      <c r="R22" s="123"/>
      <c r="S22" s="124"/>
      <c r="T22" s="125"/>
      <c r="U22" s="124"/>
      <c r="V22" s="123"/>
      <c r="W22" s="124"/>
      <c r="X22" s="125"/>
      <c r="Y22" s="124"/>
      <c r="Z22" s="123"/>
      <c r="AA22" s="124"/>
      <c r="AB22" s="125"/>
      <c r="AC22" s="124"/>
    </row>
    <row r="23" spans="1:29" ht="35.25" customHeight="1">
      <c r="E23" s="107"/>
      <c r="G23" s="105" t="s">
        <v>97</v>
      </c>
      <c r="H23" s="216" t="s">
        <v>116</v>
      </c>
      <c r="I23" s="217"/>
      <c r="J23" s="217"/>
      <c r="K23" s="217"/>
      <c r="L23" s="217"/>
      <c r="M23" s="218"/>
      <c r="N23" s="7"/>
      <c r="O23" s="9">
        <f>SUM(O25:O27)</f>
        <v>0</v>
      </c>
      <c r="P23" s="9">
        <f>SUM(P25:P27)</f>
        <v>0</v>
      </c>
      <c r="Q23" s="9">
        <f>SUM(Q25:Q27)</f>
        <v>0</v>
      </c>
      <c r="R23" s="9"/>
      <c r="S23" s="9">
        <f>SUM(S25:S27)</f>
        <v>0</v>
      </c>
      <c r="T23" s="9">
        <f>SUM(T25:T27)</f>
        <v>0</v>
      </c>
      <c r="U23" s="9">
        <f>SUM(U25:U27)</f>
        <v>0</v>
      </c>
      <c r="V23" s="9"/>
      <c r="W23" s="9">
        <f>SUM(W25:W27)</f>
        <v>0</v>
      </c>
      <c r="X23" s="9">
        <f>SUM(X25:X27)</f>
        <v>0</v>
      </c>
      <c r="Y23" s="9">
        <f>SUM(Y25:Y27)</f>
        <v>0</v>
      </c>
      <c r="Z23" s="9"/>
      <c r="AA23" s="9">
        <f>SUM(AA25:AA27)</f>
        <v>0</v>
      </c>
      <c r="AB23" s="9">
        <f>SUM(AB25:AB27)</f>
        <v>0</v>
      </c>
      <c r="AC23" s="9">
        <f>SUM(AC25:AC27)</f>
        <v>0</v>
      </c>
    </row>
    <row r="24" spans="1:29" ht="72.75" customHeight="1">
      <c r="E24" s="107"/>
      <c r="G24" s="106"/>
      <c r="H24" s="74" t="s">
        <v>156</v>
      </c>
      <c r="I24" s="74" t="s">
        <v>163</v>
      </c>
      <c r="J24" s="74" t="s">
        <v>166</v>
      </c>
      <c r="K24" s="74" t="s">
        <v>143</v>
      </c>
      <c r="L24" s="74" t="s">
        <v>173</v>
      </c>
      <c r="M24" s="74" t="s">
        <v>153</v>
      </c>
      <c r="N24" s="7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1:29" hidden="1">
      <c r="B25" s="110">
        <v>1</v>
      </c>
      <c r="E25" s="107"/>
      <c r="F25" s="107"/>
      <c r="G25" s="116"/>
      <c r="H25" s="117"/>
      <c r="I25" s="122"/>
      <c r="J25" s="122"/>
      <c r="K25" s="122"/>
      <c r="L25" s="122"/>
      <c r="M25" s="117"/>
      <c r="N25" s="119"/>
      <c r="O25" s="120"/>
      <c r="P25" s="121"/>
      <c r="Q25" s="120"/>
      <c r="R25" s="119"/>
      <c r="S25" s="120"/>
      <c r="T25" s="121"/>
      <c r="U25" s="120"/>
      <c r="V25" s="119"/>
      <c r="W25" s="120"/>
      <c r="X25" s="121"/>
      <c r="Y25" s="120"/>
      <c r="Z25" s="119"/>
      <c r="AA25" s="120"/>
      <c r="AB25" s="121"/>
      <c r="AC25" s="120"/>
    </row>
    <row r="26" spans="1:29" ht="19.5" hidden="1" customHeight="1">
      <c r="B26" s="110">
        <v>1</v>
      </c>
      <c r="C26" s="110" t="s">
        <v>267</v>
      </c>
      <c r="D26" s="110">
        <f>ROW($D$24)</f>
        <v>24</v>
      </c>
      <c r="E26" s="115"/>
      <c r="F26" s="184" t="s">
        <v>126</v>
      </c>
      <c r="G26" s="61" t="str">
        <f>$G$23 &amp; (ROWS($G$25:G26)-2)+1&amp;"."</f>
        <v>2.1.</v>
      </c>
      <c r="H26" s="96"/>
      <c r="I26" s="96"/>
      <c r="J26" s="96"/>
      <c r="K26" s="96"/>
      <c r="L26" s="96"/>
      <c r="M26" s="96"/>
      <c r="N26" s="147"/>
      <c r="O26" s="148"/>
      <c r="P26" s="149"/>
      <c r="Q26" s="148"/>
      <c r="R26" s="147"/>
      <c r="S26" s="148"/>
      <c r="T26" s="149"/>
      <c r="U26" s="148"/>
      <c r="V26" s="147"/>
      <c r="W26" s="148"/>
      <c r="X26" s="149"/>
      <c r="Y26" s="148"/>
      <c r="Z26" s="147"/>
      <c r="AA26" s="148"/>
      <c r="AB26" s="149"/>
      <c r="AC26" s="148"/>
    </row>
    <row r="27" spans="1:29" hidden="1">
      <c r="B27" s="110">
        <v>1</v>
      </c>
      <c r="E27" s="107"/>
      <c r="F27" s="107"/>
      <c r="G27" s="116"/>
      <c r="H27" s="117"/>
      <c r="I27" s="118"/>
      <c r="J27" s="118"/>
      <c r="K27" s="118"/>
      <c r="L27" s="118"/>
      <c r="M27" s="118"/>
      <c r="N27" s="119"/>
      <c r="O27" s="120"/>
      <c r="P27" s="121"/>
      <c r="Q27" s="120"/>
      <c r="R27" s="119"/>
      <c r="S27" s="120"/>
      <c r="T27" s="121"/>
      <c r="U27" s="120"/>
      <c r="V27" s="119"/>
      <c r="W27" s="120"/>
      <c r="X27" s="121"/>
      <c r="Y27" s="120"/>
      <c r="Z27" s="119"/>
      <c r="AA27" s="120"/>
      <c r="AB27" s="121"/>
      <c r="AC27" s="120"/>
    </row>
    <row r="28" spans="1:29">
      <c r="E28" s="107"/>
      <c r="F28" s="107"/>
      <c r="G28" s="116"/>
      <c r="H28" s="129" t="s">
        <v>125</v>
      </c>
      <c r="I28" s="126"/>
      <c r="J28" s="126"/>
      <c r="K28" s="126"/>
      <c r="L28" s="126"/>
      <c r="M28" s="127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</row>
    <row r="29" spans="1:29" hidden="1">
      <c r="B29" s="110">
        <v>1</v>
      </c>
      <c r="E29" s="107"/>
      <c r="F29" s="107"/>
      <c r="G29" s="116"/>
      <c r="H29" s="117"/>
      <c r="I29" s="122"/>
      <c r="J29" s="122"/>
      <c r="K29" s="122"/>
      <c r="L29" s="122"/>
      <c r="M29" s="117"/>
      <c r="N29" s="119"/>
      <c r="O29" s="120"/>
      <c r="P29" s="121"/>
      <c r="Q29" s="120"/>
      <c r="R29" s="119"/>
      <c r="S29" s="120"/>
      <c r="T29" s="121"/>
      <c r="U29" s="120"/>
      <c r="V29" s="119"/>
      <c r="W29" s="120"/>
      <c r="X29" s="121"/>
      <c r="Y29" s="120"/>
      <c r="Z29" s="119"/>
      <c r="AA29" s="120"/>
      <c r="AB29" s="121"/>
      <c r="AC29" s="120"/>
    </row>
    <row r="30" spans="1:29" ht="35.25" customHeight="1">
      <c r="E30" s="107"/>
      <c r="G30" s="105" t="s">
        <v>98</v>
      </c>
      <c r="H30" s="216" t="s">
        <v>99</v>
      </c>
      <c r="I30" s="217"/>
      <c r="J30" s="217"/>
      <c r="K30" s="217"/>
      <c r="L30" s="217"/>
      <c r="M30" s="218"/>
      <c r="N30" s="7"/>
      <c r="O30" s="9">
        <f>SUM(O32:O34)</f>
        <v>0</v>
      </c>
      <c r="P30" s="9">
        <f>SUM(P32:P34)</f>
        <v>0</v>
      </c>
      <c r="Q30" s="9">
        <f>SUM(Q32:Q34)</f>
        <v>0</v>
      </c>
      <c r="R30" s="9"/>
      <c r="S30" s="9">
        <f>SUM(S32:S34)</f>
        <v>0</v>
      </c>
      <c r="T30" s="9">
        <f>SUM(T32:T34)</f>
        <v>0</v>
      </c>
      <c r="U30" s="9">
        <f>SUM(U32:U34)</f>
        <v>0</v>
      </c>
      <c r="V30" s="9"/>
      <c r="W30" s="9">
        <f>SUM(W32:W34)</f>
        <v>0</v>
      </c>
      <c r="X30" s="9">
        <f>SUM(X32:X34)</f>
        <v>0</v>
      </c>
      <c r="Y30" s="9">
        <f>SUM(Y32:Y34)</f>
        <v>0</v>
      </c>
      <c r="Z30" s="9"/>
      <c r="AA30" s="9">
        <f>SUM(AA32:AA34)</f>
        <v>0</v>
      </c>
      <c r="AB30" s="9">
        <f>SUM(AB32:AB34)</f>
        <v>0</v>
      </c>
      <c r="AC30" s="9">
        <f>SUM(AC32:AC34)</f>
        <v>0</v>
      </c>
    </row>
    <row r="31" spans="1:29" ht="75" customHeight="1">
      <c r="E31" s="180"/>
      <c r="G31" s="106"/>
      <c r="H31" s="74" t="s">
        <v>182</v>
      </c>
      <c r="I31" s="74" t="s">
        <v>189</v>
      </c>
      <c r="J31" s="74" t="s">
        <v>249</v>
      </c>
      <c r="K31" s="74" t="s">
        <v>153</v>
      </c>
      <c r="L31" s="60"/>
      <c r="M31" s="60"/>
      <c r="N31" s="7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 hidden="1">
      <c r="B32" s="110">
        <v>1</v>
      </c>
      <c r="E32" s="180"/>
      <c r="F32" s="107"/>
      <c r="G32" s="116"/>
      <c r="H32" s="117"/>
      <c r="I32" s="122"/>
      <c r="J32" s="122"/>
      <c r="K32" s="122"/>
      <c r="L32" s="116"/>
      <c r="M32" s="116"/>
      <c r="N32" s="119"/>
      <c r="O32" s="120"/>
      <c r="P32" s="121"/>
      <c r="Q32" s="120"/>
      <c r="R32" s="119"/>
      <c r="S32" s="120"/>
      <c r="T32" s="121"/>
      <c r="U32" s="120"/>
      <c r="V32" s="119"/>
      <c r="W32" s="120"/>
      <c r="X32" s="121"/>
      <c r="Y32" s="120"/>
      <c r="Z32" s="119"/>
      <c r="AA32" s="120"/>
      <c r="AB32" s="121"/>
      <c r="AC32" s="120"/>
    </row>
    <row r="33" spans="2:29" ht="21.75" hidden="1" customHeight="1">
      <c r="B33" s="110">
        <v>1</v>
      </c>
      <c r="C33" s="110" t="s">
        <v>268</v>
      </c>
      <c r="D33" s="110">
        <f>ROW($D$31)</f>
        <v>31</v>
      </c>
      <c r="E33" s="181"/>
      <c r="F33" s="128" t="s">
        <v>126</v>
      </c>
      <c r="G33" s="61" t="str">
        <f>$G$30 &amp; (ROWS($G$32:G33)-2)+1&amp;"."</f>
        <v>3.1.</v>
      </c>
      <c r="H33" s="96"/>
      <c r="I33" s="96"/>
      <c r="J33" s="96"/>
      <c r="K33" s="96"/>
      <c r="L33" s="60"/>
      <c r="M33" s="60"/>
      <c r="N33" s="147"/>
      <c r="O33" s="148"/>
      <c r="P33" s="149"/>
      <c r="Q33" s="148"/>
      <c r="R33" s="147"/>
      <c r="S33" s="148"/>
      <c r="T33" s="149"/>
      <c r="U33" s="148"/>
      <c r="V33" s="147"/>
      <c r="W33" s="148"/>
      <c r="X33" s="149"/>
      <c r="Y33" s="148"/>
      <c r="Z33" s="147"/>
      <c r="AA33" s="148"/>
      <c r="AB33" s="149"/>
      <c r="AC33" s="148"/>
    </row>
    <row r="34" spans="2:29" ht="19.5" hidden="1" customHeight="1">
      <c r="B34" s="110">
        <v>1</v>
      </c>
      <c r="E34" s="180"/>
      <c r="F34" s="107"/>
      <c r="G34" s="116"/>
      <c r="H34" s="117"/>
      <c r="I34" s="130"/>
      <c r="J34" s="130"/>
      <c r="K34" s="130"/>
      <c r="L34" s="116"/>
      <c r="M34" s="116"/>
      <c r="N34" s="119"/>
      <c r="O34" s="120"/>
      <c r="P34" s="121"/>
      <c r="Q34" s="120"/>
      <c r="R34" s="119"/>
      <c r="S34" s="120"/>
      <c r="T34" s="121"/>
      <c r="U34" s="120"/>
      <c r="V34" s="119"/>
      <c r="W34" s="120"/>
      <c r="X34" s="121"/>
      <c r="Y34" s="120"/>
      <c r="Z34" s="119"/>
      <c r="AA34" s="120"/>
      <c r="AB34" s="121"/>
      <c r="AC34" s="120"/>
    </row>
    <row r="35" spans="2:29">
      <c r="E35" s="180"/>
      <c r="F35" s="107"/>
      <c r="G35" s="131"/>
      <c r="H35" s="129" t="s">
        <v>125</v>
      </c>
      <c r="I35" s="126"/>
      <c r="J35" s="126"/>
      <c r="K35" s="126"/>
      <c r="L35" s="60"/>
      <c r="M35" s="60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</row>
    <row r="36" spans="2:29" hidden="1">
      <c r="B36" s="110">
        <v>1</v>
      </c>
      <c r="E36" s="107"/>
      <c r="F36" s="107"/>
      <c r="G36" s="60"/>
      <c r="H36" s="117"/>
      <c r="I36" s="122"/>
      <c r="J36" s="122"/>
      <c r="K36" s="122"/>
      <c r="L36" s="116"/>
      <c r="M36" s="116"/>
      <c r="N36" s="119"/>
      <c r="O36" s="120"/>
      <c r="P36" s="121"/>
      <c r="Q36" s="120"/>
      <c r="R36" s="119"/>
      <c r="S36" s="120"/>
      <c r="T36" s="121"/>
      <c r="U36" s="120"/>
      <c r="V36" s="119"/>
      <c r="W36" s="120"/>
      <c r="X36" s="121"/>
      <c r="Y36" s="120"/>
      <c r="Z36" s="119"/>
      <c r="AA36" s="120"/>
      <c r="AB36" s="121"/>
      <c r="AC36" s="120"/>
    </row>
    <row r="37" spans="2:29" ht="42.75" customHeight="1">
      <c r="E37" s="107"/>
      <c r="G37" s="105" t="s">
        <v>100</v>
      </c>
      <c r="H37" s="216" t="s">
        <v>104</v>
      </c>
      <c r="I37" s="217"/>
      <c r="J37" s="217"/>
      <c r="K37" s="217"/>
      <c r="L37" s="217"/>
      <c r="M37" s="218"/>
      <c r="N37" s="7"/>
      <c r="O37" s="9">
        <f>SUM(O39:O41)</f>
        <v>0</v>
      </c>
      <c r="P37" s="9">
        <f>SUM(P39:P41)</f>
        <v>0</v>
      </c>
      <c r="Q37" s="9">
        <f>SUM(Q39:Q41)</f>
        <v>0</v>
      </c>
      <c r="R37" s="9"/>
      <c r="S37" s="9">
        <f>SUM(S39:S41)</f>
        <v>0</v>
      </c>
      <c r="T37" s="9">
        <f>SUM(T39:T41)</f>
        <v>0</v>
      </c>
      <c r="U37" s="9">
        <f>SUM(U39:U41)</f>
        <v>0</v>
      </c>
      <c r="V37" s="9"/>
      <c r="W37" s="9">
        <f>SUM(W39:W41)</f>
        <v>0</v>
      </c>
      <c r="X37" s="9">
        <f>SUM(X39:X41)</f>
        <v>0</v>
      </c>
      <c r="Y37" s="9">
        <f>SUM(Y39:Y41)</f>
        <v>0</v>
      </c>
      <c r="Z37" s="9"/>
      <c r="AA37" s="9">
        <f>SUM(AA39:AA41)</f>
        <v>0</v>
      </c>
      <c r="AB37" s="9">
        <f>SUM(AB39:AB41)</f>
        <v>0</v>
      </c>
      <c r="AC37" s="9">
        <f>SUM(AC39:AC41)</f>
        <v>0</v>
      </c>
    </row>
    <row r="38" spans="2:29" ht="53.25" customHeight="1">
      <c r="E38" s="107"/>
      <c r="G38" s="106"/>
      <c r="H38" s="74" t="s">
        <v>201</v>
      </c>
      <c r="I38" s="74" t="s">
        <v>207</v>
      </c>
      <c r="J38" s="74" t="s">
        <v>210</v>
      </c>
      <c r="K38" s="74" t="s">
        <v>223</v>
      </c>
      <c r="L38" s="60"/>
      <c r="M38" s="60"/>
      <c r="N38" s="7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2:29" hidden="1">
      <c r="B39" s="110">
        <v>1</v>
      </c>
      <c r="E39" s="107"/>
      <c r="F39" s="107"/>
      <c r="G39" s="116"/>
      <c r="H39" s="117"/>
      <c r="I39" s="122"/>
      <c r="J39" s="122"/>
      <c r="K39" s="122"/>
      <c r="L39" s="116"/>
      <c r="M39" s="116"/>
      <c r="N39" s="119"/>
      <c r="O39" s="120"/>
      <c r="P39" s="121"/>
      <c r="Q39" s="120"/>
      <c r="R39" s="119"/>
      <c r="S39" s="120"/>
      <c r="T39" s="121"/>
      <c r="U39" s="120"/>
      <c r="V39" s="119"/>
      <c r="W39" s="120"/>
      <c r="X39" s="121"/>
      <c r="Y39" s="120"/>
      <c r="Z39" s="119"/>
      <c r="AA39" s="120"/>
      <c r="AB39" s="121"/>
      <c r="AC39" s="120"/>
    </row>
    <row r="40" spans="2:29" ht="23.25" hidden="1" customHeight="1">
      <c r="B40" s="110">
        <v>1</v>
      </c>
      <c r="C40" s="110" t="s">
        <v>295</v>
      </c>
      <c r="D40" s="110">
        <f>ROW($D$38)</f>
        <v>38</v>
      </c>
      <c r="E40" s="115"/>
      <c r="F40" s="128" t="s">
        <v>126</v>
      </c>
      <c r="G40" s="61" t="str">
        <f>$G$37 &amp; (ROWS($G$39:G40)-2)+1&amp;"."</f>
        <v>4.1.</v>
      </c>
      <c r="H40" s="96"/>
      <c r="I40" s="96"/>
      <c r="J40" s="96"/>
      <c r="K40" s="96"/>
      <c r="L40" s="60"/>
      <c r="M40" s="60"/>
      <c r="N40" s="147"/>
      <c r="O40" s="148"/>
      <c r="P40" s="149"/>
      <c r="Q40" s="148"/>
      <c r="R40" s="147"/>
      <c r="S40" s="148"/>
      <c r="T40" s="149"/>
      <c r="U40" s="148"/>
      <c r="V40" s="147"/>
      <c r="W40" s="148"/>
      <c r="X40" s="149"/>
      <c r="Y40" s="148"/>
      <c r="Z40" s="147"/>
      <c r="AA40" s="148"/>
      <c r="AB40" s="149"/>
      <c r="AC40" s="148"/>
    </row>
    <row r="41" spans="2:29" hidden="1">
      <c r="B41" s="110">
        <v>1</v>
      </c>
      <c r="E41" s="107"/>
      <c r="F41" s="107"/>
      <c r="G41" s="60"/>
      <c r="H41" s="117"/>
      <c r="I41" s="130"/>
      <c r="J41" s="130"/>
      <c r="K41" s="130"/>
      <c r="L41" s="116"/>
      <c r="M41" s="116"/>
      <c r="N41" s="119"/>
      <c r="O41" s="120"/>
      <c r="P41" s="121"/>
      <c r="Q41" s="120"/>
      <c r="R41" s="119"/>
      <c r="S41" s="120"/>
      <c r="T41" s="121"/>
      <c r="U41" s="120"/>
      <c r="V41" s="119"/>
      <c r="W41" s="120"/>
      <c r="X41" s="121"/>
      <c r="Y41" s="120"/>
      <c r="Z41" s="119"/>
      <c r="AA41" s="120"/>
      <c r="AB41" s="121"/>
      <c r="AC41" s="120"/>
    </row>
    <row r="42" spans="2:29">
      <c r="E42" s="107"/>
      <c r="F42" s="107"/>
      <c r="G42" s="131"/>
      <c r="H42" s="129" t="s">
        <v>125</v>
      </c>
      <c r="I42" s="126"/>
      <c r="J42" s="126"/>
      <c r="K42" s="126"/>
      <c r="L42" s="60"/>
      <c r="M42" s="60"/>
      <c r="N42" s="123"/>
      <c r="O42" s="124"/>
      <c r="P42" s="125"/>
      <c r="Q42" s="124"/>
      <c r="R42" s="123"/>
      <c r="S42" s="124"/>
      <c r="T42" s="125"/>
      <c r="U42" s="124"/>
      <c r="V42" s="123"/>
      <c r="W42" s="124"/>
      <c r="X42" s="125"/>
      <c r="Y42" s="124"/>
      <c r="Z42" s="123"/>
      <c r="AA42" s="124"/>
      <c r="AB42" s="125"/>
      <c r="AC42" s="124"/>
    </row>
    <row r="43" spans="2:29" hidden="1">
      <c r="B43" s="110">
        <v>1</v>
      </c>
      <c r="E43" s="107"/>
      <c r="F43" s="107"/>
      <c r="G43" s="116"/>
      <c r="H43" s="117"/>
      <c r="I43" s="122"/>
      <c r="J43" s="122"/>
      <c r="K43" s="122"/>
      <c r="L43" s="116"/>
      <c r="M43" s="116"/>
      <c r="N43" s="119"/>
      <c r="O43" s="120"/>
      <c r="P43" s="121"/>
      <c r="Q43" s="120"/>
      <c r="R43" s="119"/>
      <c r="S43" s="120"/>
      <c r="T43" s="121"/>
      <c r="U43" s="120"/>
      <c r="V43" s="119"/>
      <c r="W43" s="120"/>
      <c r="X43" s="121"/>
      <c r="Y43" s="120"/>
      <c r="Z43" s="119"/>
      <c r="AA43" s="120"/>
      <c r="AB43" s="121"/>
      <c r="AC43" s="120"/>
    </row>
    <row r="44" spans="2:29" ht="46.5" customHeight="1">
      <c r="E44" s="107"/>
      <c r="G44" s="105" t="s">
        <v>103</v>
      </c>
      <c r="H44" s="216" t="s">
        <v>105</v>
      </c>
      <c r="I44" s="217"/>
      <c r="J44" s="217"/>
      <c r="K44" s="217"/>
      <c r="L44" s="217"/>
      <c r="M44" s="218"/>
      <c r="N44" s="7"/>
      <c r="O44" s="9">
        <f>SUM(O46:O48)</f>
        <v>0</v>
      </c>
      <c r="P44" s="9">
        <f>SUM(P46:P48)</f>
        <v>0</v>
      </c>
      <c r="Q44" s="9">
        <f>SUM(Q46:Q48)</f>
        <v>0</v>
      </c>
      <c r="R44" s="9"/>
      <c r="S44" s="9">
        <f>SUM(S46:S48)</f>
        <v>0</v>
      </c>
      <c r="T44" s="9">
        <f>SUM(T46:T48)</f>
        <v>0</v>
      </c>
      <c r="U44" s="9">
        <f>SUM(U46:U48)</f>
        <v>0</v>
      </c>
      <c r="V44" s="9"/>
      <c r="W44" s="9">
        <f>SUM(W46:W48)</f>
        <v>0</v>
      </c>
      <c r="X44" s="9">
        <f>SUM(X46:X48)</f>
        <v>0</v>
      </c>
      <c r="Y44" s="9">
        <f>SUM(Y46:Y48)</f>
        <v>0</v>
      </c>
      <c r="Z44" s="9"/>
      <c r="AA44" s="9">
        <f>SUM(AA46:AA48)</f>
        <v>0</v>
      </c>
      <c r="AB44" s="9">
        <f>SUM(AB46:AB48)</f>
        <v>0</v>
      </c>
      <c r="AC44" s="9">
        <f>SUM(AC46:AC48)</f>
        <v>0</v>
      </c>
    </row>
    <row r="45" spans="2:29" ht="34.5" customHeight="1">
      <c r="E45" s="174"/>
      <c r="F45" s="110"/>
      <c r="G45" s="106"/>
      <c r="H45" s="74" t="s">
        <v>207</v>
      </c>
      <c r="I45" s="74" t="s">
        <v>210</v>
      </c>
      <c r="J45" s="74" t="s">
        <v>201</v>
      </c>
      <c r="K45" s="60"/>
      <c r="L45" s="60"/>
      <c r="M45" s="60"/>
      <c r="N45" s="7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2:29" hidden="1">
      <c r="B46" s="110">
        <v>1</v>
      </c>
      <c r="E46" s="107"/>
      <c r="F46" s="107"/>
      <c r="G46" s="116"/>
      <c r="H46" s="117"/>
      <c r="I46" s="122"/>
      <c r="J46" s="122"/>
      <c r="K46" s="116"/>
      <c r="L46" s="116"/>
      <c r="M46" s="116"/>
      <c r="N46" s="119"/>
      <c r="O46" s="120"/>
      <c r="P46" s="121"/>
      <c r="Q46" s="120"/>
      <c r="R46" s="119"/>
      <c r="S46" s="120"/>
      <c r="T46" s="121"/>
      <c r="U46" s="120"/>
      <c r="V46" s="119"/>
      <c r="W46" s="120"/>
      <c r="X46" s="121"/>
      <c r="Y46" s="120"/>
      <c r="Z46" s="119"/>
      <c r="AA46" s="120"/>
      <c r="AB46" s="121"/>
      <c r="AC46" s="120"/>
    </row>
    <row r="47" spans="2:29" hidden="1">
      <c r="B47" s="110">
        <v>1</v>
      </c>
      <c r="C47" s="110" t="s">
        <v>296</v>
      </c>
      <c r="D47" s="110">
        <f>ROW($D$45)</f>
        <v>45</v>
      </c>
      <c r="E47" s="115"/>
      <c r="F47" s="183" t="s">
        <v>126</v>
      </c>
      <c r="G47" s="61" t="str">
        <f>$G$44 &amp; (ROWS($G$46:G47)-2)+1&amp;"."</f>
        <v>5.1.</v>
      </c>
      <c r="H47" s="132"/>
      <c r="I47" s="96"/>
      <c r="J47" s="96"/>
      <c r="K47" s="60"/>
      <c r="L47" s="60"/>
      <c r="M47" s="60"/>
      <c r="N47" s="147"/>
      <c r="O47" s="148"/>
      <c r="P47" s="149"/>
      <c r="Q47" s="148"/>
      <c r="R47" s="147"/>
      <c r="S47" s="148"/>
      <c r="T47" s="149"/>
      <c r="U47" s="148"/>
      <c r="V47" s="147"/>
      <c r="W47" s="148"/>
      <c r="X47" s="149"/>
      <c r="Y47" s="148"/>
      <c r="Z47" s="147"/>
      <c r="AA47" s="148"/>
      <c r="AB47" s="149"/>
      <c r="AC47" s="148"/>
    </row>
    <row r="48" spans="2:29" hidden="1">
      <c r="B48" s="110">
        <v>1</v>
      </c>
      <c r="E48" s="107"/>
      <c r="F48" s="107"/>
      <c r="G48" s="116"/>
      <c r="H48" s="117"/>
      <c r="I48" s="122"/>
      <c r="J48" s="122"/>
      <c r="K48" s="116"/>
      <c r="L48" s="116"/>
      <c r="M48" s="116"/>
      <c r="N48" s="119"/>
      <c r="O48" s="120"/>
      <c r="P48" s="121"/>
      <c r="Q48" s="120"/>
      <c r="R48" s="119"/>
      <c r="S48" s="120"/>
      <c r="T48" s="121"/>
      <c r="U48" s="120"/>
      <c r="V48" s="119"/>
      <c r="W48" s="120"/>
      <c r="X48" s="121"/>
      <c r="Y48" s="120"/>
      <c r="Z48" s="119"/>
      <c r="AA48" s="120"/>
      <c r="AB48" s="121"/>
      <c r="AC48" s="120"/>
    </row>
    <row r="49" spans="2:240">
      <c r="E49" s="107"/>
      <c r="F49" s="107"/>
      <c r="G49" s="131"/>
      <c r="H49" s="129" t="s">
        <v>125</v>
      </c>
      <c r="I49" s="126"/>
      <c r="J49" s="126"/>
      <c r="K49" s="60"/>
      <c r="L49" s="60"/>
      <c r="M49" s="60"/>
      <c r="N49" s="123"/>
      <c r="O49" s="124"/>
      <c r="P49" s="125"/>
      <c r="Q49" s="124"/>
      <c r="R49" s="123"/>
      <c r="S49" s="124"/>
      <c r="T49" s="125"/>
      <c r="U49" s="124"/>
      <c r="V49" s="123"/>
      <c r="W49" s="124"/>
      <c r="X49" s="125"/>
      <c r="Y49" s="124"/>
      <c r="Z49" s="123"/>
      <c r="AA49" s="124"/>
      <c r="AB49" s="125"/>
      <c r="AC49" s="124"/>
    </row>
    <row r="50" spans="2:240" hidden="1">
      <c r="B50" s="110">
        <v>1</v>
      </c>
      <c r="E50" s="107"/>
      <c r="F50" s="107"/>
      <c r="G50" s="116"/>
      <c r="H50" s="117"/>
      <c r="I50" s="122"/>
      <c r="J50" s="122"/>
      <c r="K50" s="116"/>
      <c r="L50" s="116"/>
      <c r="M50" s="116"/>
      <c r="N50" s="119"/>
      <c r="O50" s="120"/>
      <c r="P50" s="121"/>
      <c r="Q50" s="120"/>
      <c r="R50" s="119"/>
      <c r="S50" s="120"/>
      <c r="T50" s="121"/>
      <c r="U50" s="120"/>
      <c r="V50" s="119"/>
      <c r="W50" s="120"/>
      <c r="X50" s="121"/>
      <c r="Y50" s="120"/>
      <c r="Z50" s="119"/>
      <c r="AA50" s="120"/>
      <c r="AB50" s="121"/>
      <c r="AC50" s="120"/>
    </row>
    <row r="51" spans="2:240" ht="38.25" customHeight="1">
      <c r="E51" s="107"/>
      <c r="G51" s="105" t="s">
        <v>106</v>
      </c>
      <c r="H51" s="216" t="s">
        <v>107</v>
      </c>
      <c r="I51" s="217"/>
      <c r="J51" s="217"/>
      <c r="K51" s="217"/>
      <c r="L51" s="217"/>
      <c r="M51" s="218"/>
      <c r="N51" s="7"/>
      <c r="O51" s="9">
        <f>SUM(O53:O55)</f>
        <v>0</v>
      </c>
      <c r="P51" s="9">
        <f>SUM(P53:P55)</f>
        <v>0</v>
      </c>
      <c r="Q51" s="9">
        <f>SUM(Q53:Q55)</f>
        <v>0</v>
      </c>
      <c r="R51" s="9"/>
      <c r="S51" s="9">
        <f>SUM(S53:S55)</f>
        <v>0</v>
      </c>
      <c r="T51" s="9">
        <f>SUM(T53:T55)</f>
        <v>0</v>
      </c>
      <c r="U51" s="9">
        <f>SUM(U53:U55)</f>
        <v>0</v>
      </c>
      <c r="V51" s="9"/>
      <c r="W51" s="9">
        <f>SUM(W53:W55)</f>
        <v>0</v>
      </c>
      <c r="X51" s="9">
        <f>SUM(X53:X55)</f>
        <v>0</v>
      </c>
      <c r="Y51" s="9">
        <f>SUM(Y53:Y55)</f>
        <v>0</v>
      </c>
      <c r="Z51" s="9"/>
      <c r="AA51" s="9">
        <f>SUM(AA53:AA55)</f>
        <v>0</v>
      </c>
      <c r="AB51" s="9">
        <f>SUM(AB53:AB55)</f>
        <v>0</v>
      </c>
      <c r="AC51" s="9">
        <f>SUM(AC53:AC55)</f>
        <v>0</v>
      </c>
    </row>
    <row r="52" spans="2:240" ht="38.25" customHeight="1">
      <c r="E52" s="107"/>
      <c r="G52" s="106"/>
      <c r="H52" s="74" t="s">
        <v>207</v>
      </c>
      <c r="I52" s="74" t="s">
        <v>210</v>
      </c>
      <c r="J52" s="74" t="s">
        <v>201</v>
      </c>
      <c r="K52" s="60"/>
      <c r="L52" s="60"/>
      <c r="M52" s="60"/>
      <c r="N52" s="7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</row>
    <row r="53" spans="2:240" hidden="1">
      <c r="B53" s="110">
        <v>1</v>
      </c>
      <c r="E53" s="107"/>
      <c r="F53" s="107"/>
      <c r="G53" s="116"/>
      <c r="H53" s="117"/>
      <c r="I53" s="122"/>
      <c r="J53" s="122"/>
      <c r="K53" s="116"/>
      <c r="L53" s="116"/>
      <c r="M53" s="116"/>
      <c r="N53" s="119"/>
      <c r="O53" s="120"/>
      <c r="P53" s="121"/>
      <c r="Q53" s="120"/>
      <c r="R53" s="119"/>
      <c r="S53" s="120"/>
      <c r="T53" s="121"/>
      <c r="U53" s="120"/>
      <c r="V53" s="119"/>
      <c r="W53" s="120"/>
      <c r="X53" s="121"/>
      <c r="Y53" s="120"/>
      <c r="Z53" s="119"/>
      <c r="AA53" s="120"/>
      <c r="AB53" s="121"/>
      <c r="AC53" s="120"/>
    </row>
    <row r="54" spans="2:240" hidden="1">
      <c r="B54" s="110">
        <v>1</v>
      </c>
      <c r="C54" s="110" t="s">
        <v>303</v>
      </c>
      <c r="D54" s="110">
        <f>ROW($D$52)</f>
        <v>52</v>
      </c>
      <c r="E54" s="115"/>
      <c r="F54" s="183" t="s">
        <v>126</v>
      </c>
      <c r="G54" s="61" t="str">
        <f>$G$51 &amp; (ROWS($G$53:G54)-2)+1&amp;"."</f>
        <v>6.1.</v>
      </c>
      <c r="H54" s="132"/>
      <c r="I54" s="96"/>
      <c r="J54" s="96"/>
      <c r="K54" s="60"/>
      <c r="L54" s="60"/>
      <c r="M54" s="60"/>
      <c r="N54" s="147"/>
      <c r="O54" s="148"/>
      <c r="P54" s="149"/>
      <c r="Q54" s="148"/>
      <c r="R54" s="147"/>
      <c r="S54" s="148"/>
      <c r="T54" s="149"/>
      <c r="U54" s="148"/>
      <c r="V54" s="147"/>
      <c r="W54" s="148"/>
      <c r="X54" s="149"/>
      <c r="Y54" s="148"/>
      <c r="Z54" s="147"/>
      <c r="AA54" s="148"/>
      <c r="AB54" s="149"/>
      <c r="AC54" s="148"/>
    </row>
    <row r="55" spans="2:240" hidden="1">
      <c r="B55" s="110">
        <v>1</v>
      </c>
      <c r="E55" s="107"/>
      <c r="F55" s="107"/>
      <c r="G55" s="116"/>
      <c r="H55" s="117"/>
      <c r="I55" s="122"/>
      <c r="J55" s="122"/>
      <c r="K55" s="116"/>
      <c r="L55" s="116"/>
      <c r="M55" s="116"/>
      <c r="N55" s="119"/>
      <c r="O55" s="120"/>
      <c r="P55" s="121"/>
      <c r="Q55" s="120"/>
      <c r="R55" s="119"/>
      <c r="S55" s="120"/>
      <c r="T55" s="121"/>
      <c r="U55" s="120"/>
      <c r="V55" s="119"/>
      <c r="W55" s="120"/>
      <c r="X55" s="121"/>
      <c r="Y55" s="120"/>
      <c r="Z55" s="119"/>
      <c r="AA55" s="120"/>
      <c r="AB55" s="121"/>
      <c r="AC55" s="120"/>
    </row>
    <row r="56" spans="2:240">
      <c r="E56" s="107"/>
      <c r="F56" s="107"/>
      <c r="G56" s="133"/>
      <c r="H56" s="129" t="s">
        <v>125</v>
      </c>
      <c r="I56" s="126"/>
      <c r="J56" s="126"/>
      <c r="K56" s="60"/>
      <c r="L56" s="60"/>
      <c r="M56" s="60"/>
      <c r="N56" s="123"/>
      <c r="O56" s="124"/>
      <c r="P56" s="125"/>
      <c r="Q56" s="124"/>
      <c r="R56" s="123"/>
      <c r="S56" s="124"/>
      <c r="T56" s="125"/>
      <c r="U56" s="124"/>
      <c r="V56" s="123"/>
      <c r="W56" s="124"/>
      <c r="X56" s="125"/>
      <c r="Y56" s="124"/>
      <c r="Z56" s="123"/>
      <c r="AA56" s="124"/>
      <c r="AB56" s="125"/>
      <c r="AC56" s="124"/>
    </row>
    <row r="57" spans="2:240" hidden="1">
      <c r="B57" s="110">
        <v>1</v>
      </c>
      <c r="E57" s="107"/>
      <c r="F57" s="107"/>
      <c r="G57" s="116"/>
      <c r="H57" s="117"/>
      <c r="I57" s="122"/>
      <c r="J57" s="122" t="s">
        <v>127</v>
      </c>
      <c r="K57" s="116"/>
      <c r="L57" s="116"/>
      <c r="M57" s="116"/>
      <c r="N57" s="119"/>
      <c r="O57" s="120"/>
      <c r="P57" s="121"/>
      <c r="Q57" s="120"/>
      <c r="R57" s="119"/>
      <c r="S57" s="120"/>
      <c r="T57" s="121"/>
      <c r="U57" s="120"/>
      <c r="V57" s="119"/>
      <c r="W57" s="120"/>
      <c r="X57" s="121"/>
      <c r="Y57" s="120"/>
      <c r="Z57" s="119"/>
      <c r="AA57" s="120"/>
      <c r="AB57" s="121"/>
      <c r="AC57" s="120"/>
    </row>
    <row r="58" spans="2:240" ht="35.25" customHeight="1">
      <c r="E58" s="107"/>
      <c r="G58" s="145" t="s">
        <v>112</v>
      </c>
      <c r="H58" s="220" t="s">
        <v>113</v>
      </c>
      <c r="I58" s="221"/>
      <c r="J58" s="221"/>
      <c r="K58" s="221"/>
      <c r="L58" s="221"/>
      <c r="M58" s="222"/>
      <c r="N58" s="52"/>
      <c r="O58" s="53">
        <f>SUM(O60:O62)</f>
        <v>0</v>
      </c>
      <c r="P58" s="53">
        <f t="shared" ref="P58:AC58" si="0">SUM(P60:P62)</f>
        <v>0</v>
      </c>
      <c r="Q58" s="53">
        <f t="shared" si="0"/>
        <v>0</v>
      </c>
      <c r="R58" s="53"/>
      <c r="S58" s="53">
        <f t="shared" si="0"/>
        <v>0</v>
      </c>
      <c r="T58" s="53">
        <f t="shared" si="0"/>
        <v>0</v>
      </c>
      <c r="U58" s="53">
        <f t="shared" si="0"/>
        <v>0</v>
      </c>
      <c r="V58" s="53"/>
      <c r="W58" s="53">
        <f t="shared" si="0"/>
        <v>0</v>
      </c>
      <c r="X58" s="53">
        <f t="shared" si="0"/>
        <v>0</v>
      </c>
      <c r="Y58" s="53">
        <f t="shared" si="0"/>
        <v>0</v>
      </c>
      <c r="Z58" s="53"/>
      <c r="AA58" s="53">
        <f t="shared" si="0"/>
        <v>0</v>
      </c>
      <c r="AB58" s="53">
        <f t="shared" si="0"/>
        <v>0</v>
      </c>
      <c r="AC58" s="53">
        <f t="shared" si="0"/>
        <v>0</v>
      </c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  <c r="BK58" s="54"/>
      <c r="BL58" s="54"/>
      <c r="BM58" s="54"/>
      <c r="BN58" s="54"/>
      <c r="BO58" s="54"/>
      <c r="BP58" s="54"/>
      <c r="BQ58" s="54"/>
      <c r="BR58" s="54"/>
      <c r="BS58" s="54"/>
      <c r="BT58" s="54"/>
      <c r="BU58" s="54"/>
      <c r="BV58" s="54"/>
      <c r="BW58" s="54"/>
      <c r="BX58" s="54"/>
      <c r="BY58" s="54"/>
      <c r="BZ58" s="54"/>
      <c r="CA58" s="54"/>
      <c r="CB58" s="54"/>
      <c r="CC58" s="54"/>
      <c r="CD58" s="54"/>
      <c r="CE58" s="54"/>
      <c r="CF58" s="54"/>
      <c r="CG58" s="54"/>
      <c r="CH58" s="54"/>
      <c r="CI58" s="54"/>
      <c r="CJ58" s="54"/>
      <c r="CK58" s="54"/>
      <c r="CL58" s="54"/>
      <c r="CM58" s="54"/>
      <c r="CN58" s="54"/>
      <c r="CO58" s="54"/>
      <c r="CP58" s="54"/>
      <c r="CQ58" s="54"/>
      <c r="CR58" s="54"/>
      <c r="CS58" s="54"/>
      <c r="CT58" s="54"/>
      <c r="CU58" s="54"/>
      <c r="CV58" s="54"/>
      <c r="CW58" s="54"/>
      <c r="CX58" s="54"/>
      <c r="CY58" s="54"/>
      <c r="CZ58" s="54"/>
      <c r="DA58" s="54"/>
      <c r="DB58" s="54"/>
      <c r="DC58" s="54"/>
      <c r="DD58" s="54"/>
      <c r="DE58" s="54"/>
      <c r="DF58" s="54"/>
      <c r="DG58" s="54"/>
      <c r="DH58" s="54"/>
      <c r="DI58" s="54"/>
      <c r="DJ58" s="54"/>
      <c r="DK58" s="54"/>
      <c r="DL58" s="54"/>
      <c r="DM58" s="54"/>
      <c r="DN58" s="54"/>
      <c r="DO58" s="54"/>
      <c r="DP58" s="54"/>
      <c r="DQ58" s="54"/>
      <c r="DR58" s="54"/>
      <c r="DS58" s="54"/>
      <c r="DT58" s="54"/>
      <c r="DU58" s="54"/>
      <c r="DV58" s="54"/>
      <c r="DW58" s="54"/>
      <c r="DX58" s="54"/>
      <c r="DY58" s="54"/>
      <c r="DZ58" s="54"/>
      <c r="EA58" s="54"/>
      <c r="EB58" s="54"/>
      <c r="EC58" s="54"/>
      <c r="ED58" s="54"/>
      <c r="EE58" s="54"/>
      <c r="EF58" s="54"/>
      <c r="EG58" s="54"/>
      <c r="EH58" s="54"/>
      <c r="EI58" s="54"/>
      <c r="EJ58" s="54"/>
      <c r="EK58" s="54"/>
      <c r="EL58" s="54"/>
      <c r="EM58" s="54"/>
      <c r="EN58" s="54"/>
      <c r="EO58" s="54"/>
      <c r="EP58" s="54"/>
      <c r="EQ58" s="54"/>
      <c r="ER58" s="54"/>
      <c r="ES58" s="54"/>
      <c r="ET58" s="54"/>
      <c r="EU58" s="54"/>
      <c r="EV58" s="54"/>
      <c r="EW58" s="54"/>
      <c r="EX58" s="54"/>
      <c r="EY58" s="54"/>
      <c r="EZ58" s="54"/>
      <c r="FA58" s="54"/>
      <c r="FB58" s="54"/>
      <c r="FC58" s="54"/>
      <c r="FD58" s="54"/>
      <c r="FE58" s="54"/>
      <c r="FF58" s="54"/>
      <c r="FG58" s="54"/>
      <c r="FH58" s="54"/>
      <c r="FI58" s="54"/>
      <c r="FJ58" s="54"/>
      <c r="FK58" s="54"/>
      <c r="FL58" s="54"/>
      <c r="FM58" s="54"/>
      <c r="FN58" s="54"/>
      <c r="FO58" s="54"/>
      <c r="FP58" s="54"/>
      <c r="FQ58" s="54"/>
      <c r="FR58" s="54"/>
      <c r="FS58" s="54"/>
      <c r="FT58" s="54"/>
      <c r="FU58" s="54"/>
      <c r="FV58" s="54"/>
      <c r="FW58" s="54"/>
      <c r="FX58" s="54"/>
      <c r="FY58" s="54"/>
      <c r="FZ58" s="54"/>
      <c r="GA58" s="54"/>
      <c r="GB58" s="54"/>
      <c r="GC58" s="54"/>
      <c r="GD58" s="54"/>
      <c r="GE58" s="54"/>
      <c r="GF58" s="54"/>
      <c r="GG58" s="54"/>
      <c r="GH58" s="54"/>
      <c r="GI58" s="54"/>
      <c r="GJ58" s="54"/>
      <c r="GK58" s="54"/>
      <c r="GL58" s="54"/>
      <c r="GM58" s="54"/>
      <c r="GN58" s="54"/>
      <c r="GO58" s="54"/>
      <c r="GP58" s="54"/>
      <c r="GQ58" s="54"/>
      <c r="GR58" s="54"/>
      <c r="GS58" s="54"/>
      <c r="GT58" s="54"/>
      <c r="GU58" s="54"/>
      <c r="GV58" s="54"/>
      <c r="GW58" s="54"/>
      <c r="GX58" s="54"/>
      <c r="GY58" s="54"/>
      <c r="GZ58" s="54"/>
      <c r="HA58" s="54"/>
      <c r="HB58" s="54"/>
      <c r="HC58" s="54"/>
      <c r="HD58" s="54"/>
      <c r="HE58" s="54"/>
      <c r="HF58" s="54"/>
      <c r="HG58" s="54"/>
      <c r="HH58" s="54"/>
      <c r="HI58" s="54"/>
      <c r="HJ58" s="54"/>
      <c r="HK58" s="54"/>
      <c r="HL58" s="54"/>
      <c r="HM58" s="54"/>
      <c r="HN58" s="54"/>
      <c r="HO58" s="54"/>
      <c r="HP58" s="54"/>
      <c r="HQ58" s="54"/>
      <c r="HR58" s="54"/>
      <c r="HS58" s="54"/>
      <c r="HT58" s="54"/>
      <c r="HU58" s="54"/>
      <c r="HV58" s="54"/>
      <c r="HW58" s="54"/>
      <c r="HX58" s="54"/>
      <c r="HY58" s="54"/>
      <c r="HZ58" s="54"/>
      <c r="IA58" s="54"/>
      <c r="IB58" s="54"/>
      <c r="IC58" s="54"/>
      <c r="ID58" s="54"/>
      <c r="IE58" s="54"/>
      <c r="IF58" s="54"/>
    </row>
    <row r="59" spans="2:240" ht="37.5" customHeight="1">
      <c r="E59" s="107"/>
      <c r="G59" s="144"/>
      <c r="H59" s="75" t="s">
        <v>242</v>
      </c>
      <c r="I59" s="75" t="s">
        <v>245</v>
      </c>
      <c r="J59" s="75" t="s">
        <v>201</v>
      </c>
      <c r="K59" s="60"/>
      <c r="L59" s="60"/>
      <c r="M59" s="60"/>
      <c r="N59" s="52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54"/>
      <c r="BW59" s="54"/>
      <c r="BX59" s="54"/>
      <c r="BY59" s="54"/>
      <c r="BZ59" s="54"/>
      <c r="CA59" s="54"/>
      <c r="CB59" s="54"/>
      <c r="CC59" s="54"/>
      <c r="CD59" s="54"/>
      <c r="CE59" s="54"/>
      <c r="CF59" s="54"/>
      <c r="CG59" s="54"/>
      <c r="CH59" s="54"/>
      <c r="CI59" s="54"/>
      <c r="CJ59" s="54"/>
      <c r="CK59" s="54"/>
      <c r="CL59" s="54"/>
      <c r="CM59" s="54"/>
      <c r="CN59" s="54"/>
      <c r="CO59" s="54"/>
      <c r="CP59" s="54"/>
      <c r="CQ59" s="54"/>
      <c r="CR59" s="54"/>
      <c r="CS59" s="54"/>
      <c r="CT59" s="54"/>
      <c r="CU59" s="54"/>
      <c r="CV59" s="54"/>
      <c r="CW59" s="54"/>
      <c r="CX59" s="54"/>
      <c r="CY59" s="54"/>
      <c r="CZ59" s="54"/>
      <c r="DA59" s="54"/>
      <c r="DB59" s="54"/>
      <c r="DC59" s="54"/>
      <c r="DD59" s="54"/>
      <c r="DE59" s="54"/>
      <c r="DF59" s="54"/>
      <c r="DG59" s="54"/>
      <c r="DH59" s="54"/>
      <c r="DI59" s="54"/>
      <c r="DJ59" s="54"/>
      <c r="DK59" s="54"/>
      <c r="DL59" s="54"/>
      <c r="DM59" s="54"/>
      <c r="DN59" s="54"/>
      <c r="DO59" s="54"/>
      <c r="DP59" s="54"/>
      <c r="DQ59" s="54"/>
      <c r="DR59" s="54"/>
      <c r="DS59" s="54"/>
      <c r="DT59" s="54"/>
      <c r="DU59" s="54"/>
      <c r="DV59" s="54"/>
      <c r="DW59" s="54"/>
      <c r="DX59" s="54"/>
      <c r="DY59" s="54"/>
      <c r="DZ59" s="54"/>
      <c r="EA59" s="54"/>
      <c r="EB59" s="54"/>
      <c r="EC59" s="54"/>
      <c r="ED59" s="54"/>
      <c r="EE59" s="54"/>
      <c r="EF59" s="54"/>
      <c r="EG59" s="54"/>
      <c r="EH59" s="54"/>
      <c r="EI59" s="54"/>
      <c r="EJ59" s="54"/>
      <c r="EK59" s="54"/>
      <c r="EL59" s="54"/>
      <c r="EM59" s="54"/>
      <c r="EN59" s="54"/>
      <c r="EO59" s="54"/>
      <c r="EP59" s="54"/>
      <c r="EQ59" s="54"/>
      <c r="ER59" s="54"/>
      <c r="ES59" s="54"/>
      <c r="ET59" s="54"/>
      <c r="EU59" s="54"/>
      <c r="EV59" s="54"/>
      <c r="EW59" s="54"/>
      <c r="EX59" s="54"/>
      <c r="EY59" s="54"/>
      <c r="EZ59" s="54"/>
      <c r="FA59" s="54"/>
      <c r="FB59" s="54"/>
      <c r="FC59" s="54"/>
      <c r="FD59" s="54"/>
      <c r="FE59" s="54"/>
      <c r="FF59" s="54"/>
      <c r="FG59" s="54"/>
      <c r="FH59" s="54"/>
      <c r="FI59" s="54"/>
      <c r="FJ59" s="54"/>
      <c r="FK59" s="54"/>
      <c r="FL59" s="54"/>
      <c r="FM59" s="54"/>
      <c r="FN59" s="54"/>
      <c r="FO59" s="54"/>
      <c r="FP59" s="54"/>
      <c r="FQ59" s="54"/>
      <c r="FR59" s="54"/>
      <c r="FS59" s="54"/>
      <c r="FT59" s="54"/>
      <c r="FU59" s="54"/>
      <c r="FV59" s="54"/>
      <c r="FW59" s="54"/>
      <c r="FX59" s="54"/>
      <c r="FY59" s="54"/>
      <c r="FZ59" s="54"/>
      <c r="GA59" s="54"/>
      <c r="GB59" s="54"/>
      <c r="GC59" s="54"/>
      <c r="GD59" s="54"/>
      <c r="GE59" s="54"/>
      <c r="GF59" s="54"/>
      <c r="GG59" s="54"/>
      <c r="GH59" s="54"/>
      <c r="GI59" s="54"/>
      <c r="GJ59" s="54"/>
      <c r="GK59" s="54"/>
      <c r="GL59" s="54"/>
      <c r="GM59" s="54"/>
      <c r="GN59" s="54"/>
      <c r="GO59" s="54"/>
      <c r="GP59" s="54"/>
      <c r="GQ59" s="54"/>
      <c r="GR59" s="54"/>
      <c r="GS59" s="54"/>
      <c r="GT59" s="54"/>
      <c r="GU59" s="54"/>
      <c r="GV59" s="54"/>
      <c r="GW59" s="54"/>
      <c r="GX59" s="54"/>
      <c r="GY59" s="54"/>
      <c r="GZ59" s="54"/>
      <c r="HA59" s="54"/>
      <c r="HB59" s="54"/>
      <c r="HC59" s="54"/>
      <c r="HD59" s="54"/>
      <c r="HE59" s="54"/>
      <c r="HF59" s="54"/>
      <c r="HG59" s="54"/>
      <c r="HH59" s="54"/>
      <c r="HI59" s="54"/>
      <c r="HJ59" s="54"/>
      <c r="HK59" s="54"/>
      <c r="HL59" s="54"/>
      <c r="HM59" s="54"/>
      <c r="HN59" s="54"/>
      <c r="HO59" s="54"/>
      <c r="HP59" s="54"/>
      <c r="HQ59" s="54"/>
      <c r="HR59" s="54"/>
      <c r="HS59" s="54"/>
      <c r="HT59" s="54"/>
      <c r="HU59" s="54"/>
      <c r="HV59" s="54"/>
      <c r="HW59" s="54"/>
      <c r="HX59" s="54"/>
      <c r="HY59" s="54"/>
      <c r="HZ59" s="54"/>
      <c r="IA59" s="54"/>
      <c r="IB59" s="54"/>
      <c r="IC59" s="54"/>
      <c r="ID59" s="54"/>
      <c r="IE59" s="54"/>
      <c r="IF59" s="54"/>
    </row>
    <row r="60" spans="2:240" hidden="1">
      <c r="B60" s="110">
        <v>1</v>
      </c>
      <c r="E60" s="107"/>
      <c r="F60" s="107"/>
      <c r="G60" s="116"/>
      <c r="H60" s="117"/>
      <c r="I60" s="134"/>
      <c r="J60" s="134"/>
      <c r="K60" s="116"/>
      <c r="L60" s="116"/>
      <c r="M60" s="116"/>
      <c r="N60" s="136"/>
      <c r="O60" s="137"/>
      <c r="P60" s="136"/>
      <c r="Q60" s="137"/>
      <c r="R60" s="138"/>
      <c r="S60" s="136"/>
      <c r="T60" s="138"/>
      <c r="U60" s="138"/>
      <c r="V60" s="137"/>
      <c r="W60" s="139"/>
      <c r="X60" s="120"/>
      <c r="Y60" s="120"/>
      <c r="Z60" s="137"/>
      <c r="AA60" s="139"/>
      <c r="AB60" s="120"/>
      <c r="AC60" s="120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  <c r="CO60" s="54"/>
      <c r="CP60" s="54"/>
      <c r="CQ60" s="54"/>
      <c r="CR60" s="54"/>
      <c r="CS60" s="54"/>
      <c r="CT60" s="54"/>
      <c r="CU60" s="54"/>
      <c r="CV60" s="54"/>
      <c r="CW60" s="54"/>
      <c r="CX60" s="54"/>
      <c r="CY60" s="54"/>
      <c r="CZ60" s="54"/>
      <c r="DA60" s="54"/>
      <c r="DB60" s="54"/>
      <c r="DC60" s="54"/>
      <c r="DD60" s="54"/>
      <c r="DE60" s="54"/>
      <c r="DF60" s="54"/>
      <c r="DG60" s="54"/>
      <c r="DH60" s="54"/>
      <c r="DI60" s="54"/>
      <c r="DJ60" s="54"/>
      <c r="DK60" s="54"/>
      <c r="DL60" s="54"/>
      <c r="DM60" s="54"/>
      <c r="DN60" s="54"/>
      <c r="DO60" s="54"/>
      <c r="DP60" s="54"/>
      <c r="DQ60" s="54"/>
      <c r="DR60" s="54"/>
      <c r="DS60" s="54"/>
      <c r="DT60" s="54"/>
      <c r="DU60" s="54"/>
      <c r="DV60" s="54"/>
      <c r="DW60" s="54"/>
      <c r="DX60" s="54"/>
      <c r="DY60" s="54"/>
      <c r="DZ60" s="54"/>
      <c r="EA60" s="54"/>
      <c r="EB60" s="54"/>
      <c r="EC60" s="54"/>
      <c r="ED60" s="54"/>
      <c r="EE60" s="54"/>
      <c r="EF60" s="54"/>
      <c r="EG60" s="54"/>
      <c r="EH60" s="54"/>
      <c r="EI60" s="54"/>
      <c r="EJ60" s="54"/>
      <c r="EK60" s="54"/>
      <c r="EL60" s="54"/>
      <c r="EM60" s="54"/>
      <c r="EN60" s="54"/>
      <c r="EO60" s="54"/>
      <c r="EP60" s="54"/>
      <c r="EQ60" s="54"/>
      <c r="ER60" s="54"/>
      <c r="ES60" s="54"/>
      <c r="ET60" s="54"/>
      <c r="EU60" s="54"/>
      <c r="EV60" s="54"/>
      <c r="EW60" s="54"/>
      <c r="EX60" s="54"/>
      <c r="EY60" s="54"/>
      <c r="EZ60" s="54"/>
      <c r="FA60" s="54"/>
      <c r="FB60" s="54"/>
      <c r="FC60" s="54"/>
      <c r="FD60" s="54"/>
      <c r="FE60" s="54"/>
      <c r="FF60" s="54"/>
      <c r="FG60" s="54"/>
      <c r="FH60" s="54"/>
      <c r="FI60" s="54"/>
      <c r="FJ60" s="54"/>
      <c r="FK60" s="54"/>
      <c r="FL60" s="54"/>
      <c r="FM60" s="54"/>
      <c r="FN60" s="54"/>
      <c r="FO60" s="54"/>
      <c r="FP60" s="54"/>
      <c r="FQ60" s="54"/>
      <c r="FR60" s="54"/>
      <c r="FS60" s="54"/>
      <c r="FT60" s="54"/>
      <c r="FU60" s="54"/>
      <c r="FV60" s="54"/>
      <c r="FW60" s="54"/>
      <c r="FX60" s="54"/>
      <c r="FY60" s="54"/>
      <c r="FZ60" s="54"/>
      <c r="GA60" s="54"/>
      <c r="GB60" s="54"/>
      <c r="GC60" s="54"/>
      <c r="GD60" s="54"/>
      <c r="GE60" s="54"/>
      <c r="GF60" s="54"/>
      <c r="GG60" s="54"/>
      <c r="GH60" s="54"/>
      <c r="GI60" s="54"/>
      <c r="GJ60" s="54"/>
      <c r="GK60" s="54"/>
      <c r="GL60" s="54"/>
      <c r="GM60" s="54"/>
      <c r="GN60" s="54"/>
      <c r="GO60" s="54"/>
      <c r="GP60" s="54"/>
      <c r="GQ60" s="54"/>
      <c r="GR60" s="54"/>
      <c r="GS60" s="54"/>
      <c r="GT60" s="54"/>
      <c r="GU60" s="54"/>
      <c r="GV60" s="54"/>
      <c r="GW60" s="54"/>
      <c r="GX60" s="54"/>
      <c r="GY60" s="54"/>
      <c r="GZ60" s="54"/>
      <c r="HA60" s="54"/>
      <c r="HB60" s="54"/>
      <c r="HC60" s="54"/>
      <c r="HD60" s="54"/>
      <c r="HE60" s="54"/>
      <c r="HF60" s="54"/>
      <c r="HG60" s="54"/>
      <c r="HH60" s="54"/>
      <c r="HI60" s="54"/>
      <c r="HJ60" s="54"/>
      <c r="HK60" s="54"/>
      <c r="HL60" s="54"/>
      <c r="HM60" s="54"/>
      <c r="HN60" s="54"/>
      <c r="HO60" s="54"/>
      <c r="HP60" s="54"/>
      <c r="HQ60" s="54"/>
      <c r="HR60" s="54"/>
      <c r="HS60" s="54"/>
      <c r="HT60" s="54"/>
      <c r="HU60" s="54"/>
      <c r="HV60" s="54"/>
      <c r="HW60" s="54"/>
      <c r="HX60" s="54"/>
      <c r="HY60" s="54"/>
      <c r="HZ60" s="54"/>
      <c r="IA60" s="54"/>
      <c r="IB60" s="54"/>
      <c r="IC60" s="54"/>
      <c r="ID60" s="54"/>
      <c r="IE60" s="54"/>
      <c r="IF60" s="54"/>
    </row>
    <row r="61" spans="2:240" hidden="1">
      <c r="B61" s="110">
        <v>1</v>
      </c>
      <c r="C61" s="110" t="s">
        <v>297</v>
      </c>
      <c r="D61" s="110">
        <f>ROW($D$59)</f>
        <v>59</v>
      </c>
      <c r="E61" s="115"/>
      <c r="F61" s="128" t="s">
        <v>126</v>
      </c>
      <c r="G61" s="61" t="str">
        <f>$G$58 &amp; (ROWS($G$60:G61)-2)+1&amp;"."</f>
        <v>7.1.</v>
      </c>
      <c r="H61" s="96"/>
      <c r="I61" s="172"/>
      <c r="J61" s="172"/>
      <c r="K61" s="60"/>
      <c r="L61" s="60"/>
      <c r="M61" s="60"/>
      <c r="N61" s="150"/>
      <c r="O61" s="151"/>
      <c r="P61" s="152"/>
      <c r="Q61" s="151"/>
      <c r="R61" s="152"/>
      <c r="S61" s="152"/>
      <c r="T61" s="152"/>
      <c r="U61" s="152"/>
      <c r="V61" s="151"/>
      <c r="W61" s="152"/>
      <c r="X61" s="148"/>
      <c r="Y61" s="148"/>
      <c r="Z61" s="151"/>
      <c r="AA61" s="152"/>
      <c r="AB61" s="148"/>
      <c r="AC61" s="148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  <c r="CO61" s="54"/>
      <c r="CP61" s="54"/>
      <c r="CQ61" s="54"/>
      <c r="CR61" s="54"/>
      <c r="CS61" s="54"/>
      <c r="CT61" s="54"/>
      <c r="CU61" s="54"/>
      <c r="CV61" s="54"/>
      <c r="CW61" s="54"/>
      <c r="CX61" s="54"/>
      <c r="CY61" s="54"/>
      <c r="CZ61" s="54"/>
      <c r="DA61" s="54"/>
      <c r="DB61" s="54"/>
      <c r="DC61" s="54"/>
      <c r="DD61" s="54"/>
      <c r="DE61" s="54"/>
      <c r="DF61" s="54"/>
      <c r="DG61" s="54"/>
      <c r="DH61" s="54"/>
      <c r="DI61" s="54"/>
      <c r="DJ61" s="54"/>
      <c r="DK61" s="54"/>
      <c r="DL61" s="54"/>
      <c r="DM61" s="54"/>
      <c r="DN61" s="54"/>
      <c r="DO61" s="54"/>
      <c r="DP61" s="54"/>
      <c r="DQ61" s="54"/>
      <c r="DR61" s="54"/>
      <c r="DS61" s="54"/>
      <c r="DT61" s="54"/>
      <c r="DU61" s="54"/>
      <c r="DV61" s="54"/>
      <c r="DW61" s="54"/>
      <c r="DX61" s="54"/>
      <c r="DY61" s="54"/>
      <c r="DZ61" s="54"/>
      <c r="EA61" s="54"/>
      <c r="EB61" s="54"/>
      <c r="EC61" s="54"/>
      <c r="ED61" s="54"/>
      <c r="EE61" s="54"/>
      <c r="EF61" s="54"/>
      <c r="EG61" s="54"/>
      <c r="EH61" s="54"/>
      <c r="EI61" s="54"/>
      <c r="EJ61" s="54"/>
      <c r="EK61" s="54"/>
      <c r="EL61" s="54"/>
      <c r="EM61" s="54"/>
      <c r="EN61" s="54"/>
      <c r="EO61" s="54"/>
      <c r="EP61" s="54"/>
      <c r="EQ61" s="54"/>
      <c r="ER61" s="54"/>
      <c r="ES61" s="54"/>
      <c r="ET61" s="54"/>
      <c r="EU61" s="54"/>
      <c r="EV61" s="54"/>
      <c r="EW61" s="54"/>
      <c r="EX61" s="54"/>
      <c r="EY61" s="54"/>
      <c r="EZ61" s="54"/>
      <c r="FA61" s="54"/>
      <c r="FB61" s="54"/>
      <c r="FC61" s="54"/>
      <c r="FD61" s="54"/>
      <c r="FE61" s="54"/>
      <c r="FF61" s="54"/>
      <c r="FG61" s="54"/>
      <c r="FH61" s="54"/>
      <c r="FI61" s="54"/>
      <c r="FJ61" s="54"/>
      <c r="FK61" s="54"/>
      <c r="FL61" s="54"/>
      <c r="FM61" s="54"/>
      <c r="FN61" s="54"/>
      <c r="FO61" s="54"/>
      <c r="FP61" s="54"/>
      <c r="FQ61" s="54"/>
      <c r="FR61" s="54"/>
      <c r="FS61" s="54"/>
      <c r="FT61" s="54"/>
      <c r="FU61" s="54"/>
      <c r="FV61" s="54"/>
      <c r="FW61" s="54"/>
      <c r="FX61" s="54"/>
      <c r="FY61" s="54"/>
      <c r="FZ61" s="54"/>
      <c r="GA61" s="54"/>
      <c r="GB61" s="54"/>
      <c r="GC61" s="54"/>
      <c r="GD61" s="54"/>
      <c r="GE61" s="54"/>
      <c r="GF61" s="54"/>
      <c r="GG61" s="54"/>
      <c r="GH61" s="54"/>
      <c r="GI61" s="54"/>
      <c r="GJ61" s="54"/>
      <c r="GK61" s="54"/>
      <c r="GL61" s="54"/>
      <c r="GM61" s="54"/>
      <c r="GN61" s="54"/>
      <c r="GO61" s="54"/>
      <c r="GP61" s="54"/>
      <c r="GQ61" s="54"/>
      <c r="GR61" s="54"/>
      <c r="GS61" s="54"/>
      <c r="GT61" s="54"/>
      <c r="GU61" s="54"/>
      <c r="GV61" s="54"/>
      <c r="GW61" s="54"/>
      <c r="GX61" s="54"/>
      <c r="GY61" s="54"/>
      <c r="GZ61" s="54"/>
      <c r="HA61" s="54"/>
      <c r="HB61" s="54"/>
      <c r="HC61" s="54"/>
      <c r="HD61" s="54"/>
      <c r="HE61" s="54"/>
      <c r="HF61" s="54"/>
      <c r="HG61" s="54"/>
      <c r="HH61" s="54"/>
      <c r="HI61" s="54"/>
      <c r="HJ61" s="54"/>
      <c r="HK61" s="54"/>
      <c r="HL61" s="54"/>
      <c r="HM61" s="54"/>
      <c r="HN61" s="54"/>
      <c r="HO61" s="54"/>
      <c r="HP61" s="54"/>
      <c r="HQ61" s="54"/>
      <c r="HR61" s="54"/>
      <c r="HS61" s="54"/>
      <c r="HT61" s="54"/>
      <c r="HU61" s="54"/>
      <c r="HV61" s="54"/>
      <c r="HW61" s="54"/>
      <c r="HX61" s="54"/>
      <c r="HY61" s="54"/>
      <c r="HZ61" s="54"/>
      <c r="IA61" s="54"/>
      <c r="IB61" s="54"/>
      <c r="IC61" s="54"/>
      <c r="ID61" s="54"/>
      <c r="IE61" s="54"/>
      <c r="IF61" s="54"/>
    </row>
    <row r="62" spans="2:240" hidden="1">
      <c r="B62" s="110">
        <v>1</v>
      </c>
      <c r="E62" s="107"/>
      <c r="F62" s="107"/>
      <c r="G62" s="116"/>
      <c r="H62" s="117"/>
      <c r="I62" s="134"/>
      <c r="J62" s="134"/>
      <c r="K62" s="116"/>
      <c r="L62" s="116"/>
      <c r="M62" s="116"/>
      <c r="N62" s="142"/>
      <c r="O62" s="143"/>
      <c r="P62" s="139"/>
      <c r="Q62" s="143"/>
      <c r="R62" s="139"/>
      <c r="S62" s="139"/>
      <c r="T62" s="139"/>
      <c r="U62" s="139"/>
      <c r="V62" s="143"/>
      <c r="W62" s="139"/>
      <c r="X62" s="120"/>
      <c r="Y62" s="120"/>
      <c r="Z62" s="143"/>
      <c r="AA62" s="139"/>
      <c r="AB62" s="120"/>
      <c r="AC62" s="120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54"/>
      <c r="BQ62" s="54"/>
      <c r="BR62" s="54"/>
      <c r="BS62" s="54"/>
      <c r="BT62" s="54"/>
      <c r="BU62" s="54"/>
      <c r="BV62" s="54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4"/>
      <c r="CK62" s="54"/>
      <c r="CL62" s="54"/>
      <c r="CM62" s="54"/>
      <c r="CN62" s="54"/>
      <c r="CO62" s="54"/>
      <c r="CP62" s="54"/>
      <c r="CQ62" s="54"/>
      <c r="CR62" s="54"/>
      <c r="CS62" s="54"/>
      <c r="CT62" s="54"/>
      <c r="CU62" s="54"/>
      <c r="CV62" s="54"/>
      <c r="CW62" s="54"/>
      <c r="CX62" s="54"/>
      <c r="CY62" s="54"/>
      <c r="CZ62" s="54"/>
      <c r="DA62" s="54"/>
      <c r="DB62" s="54"/>
      <c r="DC62" s="54"/>
      <c r="DD62" s="54"/>
      <c r="DE62" s="54"/>
      <c r="DF62" s="54"/>
      <c r="DG62" s="54"/>
      <c r="DH62" s="54"/>
      <c r="DI62" s="54"/>
      <c r="DJ62" s="54"/>
      <c r="DK62" s="54"/>
      <c r="DL62" s="54"/>
      <c r="DM62" s="54"/>
      <c r="DN62" s="54"/>
      <c r="DO62" s="54"/>
      <c r="DP62" s="54"/>
      <c r="DQ62" s="54"/>
      <c r="DR62" s="54"/>
      <c r="DS62" s="54"/>
      <c r="DT62" s="54"/>
      <c r="DU62" s="54"/>
      <c r="DV62" s="54"/>
      <c r="DW62" s="54"/>
      <c r="DX62" s="54"/>
      <c r="DY62" s="54"/>
      <c r="DZ62" s="54"/>
      <c r="EA62" s="54"/>
      <c r="EB62" s="54"/>
      <c r="EC62" s="54"/>
      <c r="ED62" s="54"/>
      <c r="EE62" s="54"/>
      <c r="EF62" s="54"/>
      <c r="EG62" s="54"/>
      <c r="EH62" s="54"/>
      <c r="EI62" s="54"/>
      <c r="EJ62" s="54"/>
      <c r="EK62" s="54"/>
      <c r="EL62" s="54"/>
      <c r="EM62" s="54"/>
      <c r="EN62" s="54"/>
      <c r="EO62" s="54"/>
      <c r="EP62" s="54"/>
      <c r="EQ62" s="54"/>
      <c r="ER62" s="54"/>
      <c r="ES62" s="54"/>
      <c r="ET62" s="54"/>
      <c r="EU62" s="54"/>
      <c r="EV62" s="54"/>
      <c r="EW62" s="54"/>
      <c r="EX62" s="54"/>
      <c r="EY62" s="54"/>
      <c r="EZ62" s="54"/>
      <c r="FA62" s="54"/>
      <c r="FB62" s="54"/>
      <c r="FC62" s="54"/>
      <c r="FD62" s="54"/>
      <c r="FE62" s="54"/>
      <c r="FF62" s="54"/>
      <c r="FG62" s="54"/>
      <c r="FH62" s="54"/>
      <c r="FI62" s="54"/>
      <c r="FJ62" s="54"/>
      <c r="FK62" s="54"/>
      <c r="FL62" s="54"/>
      <c r="FM62" s="54"/>
      <c r="FN62" s="54"/>
      <c r="FO62" s="54"/>
      <c r="FP62" s="54"/>
      <c r="FQ62" s="54"/>
      <c r="FR62" s="54"/>
      <c r="FS62" s="54"/>
      <c r="FT62" s="54"/>
      <c r="FU62" s="54"/>
      <c r="FV62" s="54"/>
      <c r="FW62" s="54"/>
      <c r="FX62" s="54"/>
      <c r="FY62" s="54"/>
      <c r="FZ62" s="54"/>
      <c r="GA62" s="54"/>
      <c r="GB62" s="54"/>
      <c r="GC62" s="54"/>
      <c r="GD62" s="54"/>
      <c r="GE62" s="54"/>
      <c r="GF62" s="54"/>
      <c r="GG62" s="54"/>
      <c r="GH62" s="54"/>
      <c r="GI62" s="54"/>
      <c r="GJ62" s="54"/>
      <c r="GK62" s="54"/>
      <c r="GL62" s="54"/>
      <c r="GM62" s="54"/>
      <c r="GN62" s="54"/>
      <c r="GO62" s="54"/>
      <c r="GP62" s="54"/>
      <c r="GQ62" s="54"/>
      <c r="GR62" s="54"/>
      <c r="GS62" s="54"/>
      <c r="GT62" s="54"/>
      <c r="GU62" s="54"/>
      <c r="GV62" s="54"/>
      <c r="GW62" s="54"/>
      <c r="GX62" s="54"/>
      <c r="GY62" s="54"/>
      <c r="GZ62" s="54"/>
      <c r="HA62" s="54"/>
      <c r="HB62" s="54"/>
      <c r="HC62" s="54"/>
      <c r="HD62" s="54"/>
      <c r="HE62" s="54"/>
      <c r="HF62" s="54"/>
      <c r="HG62" s="54"/>
      <c r="HH62" s="54"/>
      <c r="HI62" s="54"/>
      <c r="HJ62" s="54"/>
      <c r="HK62" s="54"/>
      <c r="HL62" s="54"/>
      <c r="HM62" s="54"/>
      <c r="HN62" s="54"/>
      <c r="HO62" s="54"/>
      <c r="HP62" s="54"/>
      <c r="HQ62" s="54"/>
      <c r="HR62" s="54"/>
      <c r="HS62" s="54"/>
      <c r="HT62" s="54"/>
      <c r="HU62" s="54"/>
      <c r="HV62" s="54"/>
      <c r="HW62" s="54"/>
      <c r="HX62" s="54"/>
      <c r="HY62" s="54"/>
      <c r="HZ62" s="54"/>
      <c r="IA62" s="54"/>
      <c r="IB62" s="54"/>
      <c r="IC62" s="54"/>
      <c r="ID62" s="54"/>
      <c r="IE62" s="54"/>
      <c r="IF62" s="54"/>
    </row>
    <row r="63" spans="2:240">
      <c r="E63" s="107"/>
      <c r="F63" s="107"/>
      <c r="G63" s="133"/>
      <c r="H63" s="129" t="s">
        <v>125</v>
      </c>
      <c r="I63" s="146"/>
      <c r="J63" s="146"/>
      <c r="K63" s="60"/>
      <c r="L63" s="60"/>
      <c r="M63" s="60"/>
      <c r="N63" s="140"/>
      <c r="O63" s="141"/>
      <c r="P63" s="135"/>
      <c r="Q63" s="141"/>
      <c r="R63" s="135"/>
      <c r="S63" s="135"/>
      <c r="T63" s="135"/>
      <c r="U63" s="135"/>
      <c r="V63" s="141"/>
      <c r="W63" s="135"/>
      <c r="X63" s="124"/>
      <c r="Y63" s="124"/>
      <c r="Z63" s="141"/>
      <c r="AA63" s="135"/>
      <c r="AB63" s="124"/>
      <c r="AC63" s="12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  <c r="BR63" s="54"/>
      <c r="BS63" s="54"/>
      <c r="BT63" s="54"/>
      <c r="BU63" s="54"/>
      <c r="BV63" s="54"/>
      <c r="BW63" s="54"/>
      <c r="BX63" s="54"/>
      <c r="BY63" s="54"/>
      <c r="BZ63" s="54"/>
      <c r="CA63" s="54"/>
      <c r="CB63" s="54"/>
      <c r="CC63" s="54"/>
      <c r="CD63" s="54"/>
      <c r="CE63" s="54"/>
      <c r="CF63" s="54"/>
      <c r="CG63" s="54"/>
      <c r="CH63" s="54"/>
      <c r="CI63" s="54"/>
      <c r="CJ63" s="54"/>
      <c r="CK63" s="54"/>
      <c r="CL63" s="54"/>
      <c r="CM63" s="54"/>
      <c r="CN63" s="54"/>
      <c r="CO63" s="54"/>
      <c r="CP63" s="54"/>
      <c r="CQ63" s="54"/>
      <c r="CR63" s="54"/>
      <c r="CS63" s="54"/>
      <c r="CT63" s="54"/>
      <c r="CU63" s="54"/>
      <c r="CV63" s="54"/>
      <c r="CW63" s="54"/>
      <c r="CX63" s="54"/>
      <c r="CY63" s="54"/>
      <c r="CZ63" s="54"/>
      <c r="DA63" s="54"/>
      <c r="DB63" s="54"/>
      <c r="DC63" s="54"/>
      <c r="DD63" s="54"/>
      <c r="DE63" s="54"/>
      <c r="DF63" s="54"/>
      <c r="DG63" s="54"/>
      <c r="DH63" s="54"/>
      <c r="DI63" s="54"/>
      <c r="DJ63" s="54"/>
      <c r="DK63" s="54"/>
      <c r="DL63" s="54"/>
      <c r="DM63" s="54"/>
      <c r="DN63" s="54"/>
      <c r="DO63" s="54"/>
      <c r="DP63" s="54"/>
      <c r="DQ63" s="54"/>
      <c r="DR63" s="54"/>
      <c r="DS63" s="54"/>
      <c r="DT63" s="54"/>
      <c r="DU63" s="54"/>
      <c r="DV63" s="54"/>
      <c r="DW63" s="54"/>
      <c r="DX63" s="54"/>
      <c r="DY63" s="54"/>
      <c r="DZ63" s="54"/>
      <c r="EA63" s="54"/>
      <c r="EB63" s="54"/>
      <c r="EC63" s="54"/>
      <c r="ED63" s="54"/>
      <c r="EE63" s="54"/>
      <c r="EF63" s="54"/>
      <c r="EG63" s="54"/>
      <c r="EH63" s="54"/>
      <c r="EI63" s="54"/>
      <c r="EJ63" s="54"/>
      <c r="EK63" s="54"/>
      <c r="EL63" s="54"/>
      <c r="EM63" s="54"/>
      <c r="EN63" s="54"/>
      <c r="EO63" s="54"/>
      <c r="EP63" s="54"/>
      <c r="EQ63" s="54"/>
      <c r="ER63" s="54"/>
      <c r="ES63" s="54"/>
      <c r="ET63" s="54"/>
      <c r="EU63" s="54"/>
      <c r="EV63" s="54"/>
      <c r="EW63" s="54"/>
      <c r="EX63" s="54"/>
      <c r="EY63" s="54"/>
      <c r="EZ63" s="54"/>
      <c r="FA63" s="54"/>
      <c r="FB63" s="54"/>
      <c r="FC63" s="54"/>
      <c r="FD63" s="54"/>
      <c r="FE63" s="54"/>
      <c r="FF63" s="54"/>
      <c r="FG63" s="54"/>
      <c r="FH63" s="54"/>
      <c r="FI63" s="54"/>
      <c r="FJ63" s="54"/>
      <c r="FK63" s="54"/>
      <c r="FL63" s="54"/>
      <c r="FM63" s="54"/>
      <c r="FN63" s="54"/>
      <c r="FO63" s="54"/>
      <c r="FP63" s="54"/>
      <c r="FQ63" s="54"/>
      <c r="FR63" s="54"/>
      <c r="FS63" s="54"/>
      <c r="FT63" s="54"/>
      <c r="FU63" s="54"/>
      <c r="FV63" s="54"/>
      <c r="FW63" s="54"/>
      <c r="FX63" s="54"/>
      <c r="FY63" s="54"/>
      <c r="FZ63" s="54"/>
      <c r="GA63" s="54"/>
      <c r="GB63" s="54"/>
      <c r="GC63" s="54"/>
      <c r="GD63" s="54"/>
      <c r="GE63" s="54"/>
      <c r="GF63" s="54"/>
      <c r="GG63" s="54"/>
      <c r="GH63" s="54"/>
      <c r="GI63" s="54"/>
      <c r="GJ63" s="54"/>
      <c r="GK63" s="54"/>
      <c r="GL63" s="54"/>
      <c r="GM63" s="54"/>
      <c r="GN63" s="54"/>
      <c r="GO63" s="54"/>
      <c r="GP63" s="54"/>
      <c r="GQ63" s="54"/>
      <c r="GR63" s="54"/>
      <c r="GS63" s="54"/>
      <c r="GT63" s="54"/>
      <c r="GU63" s="54"/>
      <c r="GV63" s="54"/>
      <c r="GW63" s="54"/>
      <c r="GX63" s="54"/>
      <c r="GY63" s="54"/>
      <c r="GZ63" s="54"/>
      <c r="HA63" s="54"/>
      <c r="HB63" s="54"/>
      <c r="HC63" s="54"/>
      <c r="HD63" s="54"/>
      <c r="HE63" s="54"/>
      <c r="HF63" s="54"/>
      <c r="HG63" s="54"/>
      <c r="HH63" s="54"/>
      <c r="HI63" s="54"/>
      <c r="HJ63" s="54"/>
      <c r="HK63" s="54"/>
      <c r="HL63" s="54"/>
      <c r="HM63" s="54"/>
      <c r="HN63" s="54"/>
      <c r="HO63" s="54"/>
      <c r="HP63" s="54"/>
      <c r="HQ63" s="54"/>
      <c r="HR63" s="54"/>
      <c r="HS63" s="54"/>
      <c r="HT63" s="54"/>
      <c r="HU63" s="54"/>
      <c r="HV63" s="54"/>
      <c r="HW63" s="54"/>
      <c r="HX63" s="54"/>
      <c r="HY63" s="54"/>
      <c r="HZ63" s="54"/>
      <c r="IA63" s="54"/>
      <c r="IB63" s="54"/>
      <c r="IC63" s="54"/>
      <c r="ID63" s="54"/>
      <c r="IE63" s="54"/>
      <c r="IF63" s="54"/>
    </row>
    <row r="64" spans="2:240" hidden="1">
      <c r="B64" s="110">
        <v>1</v>
      </c>
      <c r="E64" s="107"/>
      <c r="F64" s="107"/>
      <c r="G64" s="116"/>
      <c r="H64" s="117"/>
      <c r="I64" s="134"/>
      <c r="J64" s="134"/>
      <c r="K64" s="116"/>
      <c r="L64" s="116"/>
      <c r="M64" s="116"/>
      <c r="N64" s="142"/>
      <c r="O64" s="143"/>
      <c r="P64" s="139"/>
      <c r="Q64" s="143"/>
      <c r="R64" s="139"/>
      <c r="S64" s="139"/>
      <c r="T64" s="139"/>
      <c r="U64" s="139"/>
      <c r="V64" s="143"/>
      <c r="W64" s="139"/>
      <c r="X64" s="120"/>
      <c r="Y64" s="120"/>
      <c r="Z64" s="143"/>
      <c r="AA64" s="139"/>
      <c r="AB64" s="120"/>
      <c r="AC64" s="120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  <c r="CO64" s="54"/>
      <c r="CP64" s="54"/>
      <c r="CQ64" s="54"/>
      <c r="CR64" s="54"/>
      <c r="CS64" s="54"/>
      <c r="CT64" s="54"/>
      <c r="CU64" s="54"/>
      <c r="CV64" s="54"/>
      <c r="CW64" s="54"/>
      <c r="CX64" s="54"/>
      <c r="CY64" s="54"/>
      <c r="CZ64" s="54"/>
      <c r="DA64" s="54"/>
      <c r="DB64" s="54"/>
      <c r="DC64" s="54"/>
      <c r="DD64" s="54"/>
      <c r="DE64" s="54"/>
      <c r="DF64" s="54"/>
      <c r="DG64" s="54"/>
      <c r="DH64" s="54"/>
      <c r="DI64" s="54"/>
      <c r="DJ64" s="54"/>
      <c r="DK64" s="54"/>
      <c r="DL64" s="54"/>
      <c r="DM64" s="54"/>
      <c r="DN64" s="54"/>
      <c r="DO64" s="54"/>
      <c r="DP64" s="54"/>
      <c r="DQ64" s="54"/>
      <c r="DR64" s="54"/>
      <c r="DS64" s="54"/>
      <c r="DT64" s="54"/>
      <c r="DU64" s="54"/>
      <c r="DV64" s="54"/>
      <c r="DW64" s="54"/>
      <c r="DX64" s="54"/>
      <c r="DY64" s="54"/>
      <c r="DZ64" s="54"/>
      <c r="EA64" s="54"/>
      <c r="EB64" s="54"/>
      <c r="EC64" s="54"/>
      <c r="ED64" s="54"/>
      <c r="EE64" s="54"/>
      <c r="EF64" s="54"/>
      <c r="EG64" s="54"/>
      <c r="EH64" s="54"/>
      <c r="EI64" s="54"/>
      <c r="EJ64" s="54"/>
      <c r="EK64" s="54"/>
      <c r="EL64" s="54"/>
      <c r="EM64" s="54"/>
      <c r="EN64" s="54"/>
      <c r="EO64" s="54"/>
      <c r="EP64" s="54"/>
      <c r="EQ64" s="54"/>
      <c r="ER64" s="54"/>
      <c r="ES64" s="54"/>
      <c r="ET64" s="54"/>
      <c r="EU64" s="54"/>
      <c r="EV64" s="54"/>
      <c r="EW64" s="54"/>
      <c r="EX64" s="54"/>
      <c r="EY64" s="54"/>
      <c r="EZ64" s="54"/>
      <c r="FA64" s="54"/>
      <c r="FB64" s="54"/>
      <c r="FC64" s="54"/>
      <c r="FD64" s="54"/>
      <c r="FE64" s="54"/>
      <c r="FF64" s="54"/>
      <c r="FG64" s="54"/>
      <c r="FH64" s="54"/>
      <c r="FI64" s="54"/>
      <c r="FJ64" s="54"/>
      <c r="FK64" s="54"/>
      <c r="FL64" s="54"/>
      <c r="FM64" s="54"/>
      <c r="FN64" s="54"/>
      <c r="FO64" s="54"/>
      <c r="FP64" s="54"/>
      <c r="FQ64" s="54"/>
      <c r="FR64" s="54"/>
      <c r="FS64" s="54"/>
      <c r="FT64" s="54"/>
      <c r="FU64" s="54"/>
      <c r="FV64" s="54"/>
      <c r="FW64" s="54"/>
      <c r="FX64" s="54"/>
      <c r="FY64" s="54"/>
      <c r="FZ64" s="54"/>
      <c r="GA64" s="54"/>
      <c r="GB64" s="54"/>
      <c r="GC64" s="54"/>
      <c r="GD64" s="54"/>
      <c r="GE64" s="54"/>
      <c r="GF64" s="54"/>
      <c r="GG64" s="54"/>
      <c r="GH64" s="54"/>
      <c r="GI64" s="54"/>
      <c r="GJ64" s="54"/>
      <c r="GK64" s="54"/>
      <c r="GL64" s="54"/>
      <c r="GM64" s="54"/>
      <c r="GN64" s="54"/>
      <c r="GO64" s="54"/>
      <c r="GP64" s="54"/>
      <c r="GQ64" s="54"/>
      <c r="GR64" s="54"/>
      <c r="GS64" s="54"/>
      <c r="GT64" s="54"/>
      <c r="GU64" s="54"/>
      <c r="GV64" s="54"/>
      <c r="GW64" s="54"/>
      <c r="GX64" s="54"/>
      <c r="GY64" s="54"/>
      <c r="GZ64" s="54"/>
      <c r="HA64" s="54"/>
      <c r="HB64" s="54"/>
      <c r="HC64" s="54"/>
      <c r="HD64" s="54"/>
      <c r="HE64" s="54"/>
      <c r="HF64" s="54"/>
      <c r="HG64" s="54"/>
      <c r="HH64" s="54"/>
      <c r="HI64" s="54"/>
      <c r="HJ64" s="54"/>
      <c r="HK64" s="54"/>
      <c r="HL64" s="54"/>
      <c r="HM64" s="54"/>
      <c r="HN64" s="54"/>
      <c r="HO64" s="54"/>
      <c r="HP64" s="54"/>
      <c r="HQ64" s="54"/>
      <c r="HR64" s="54"/>
      <c r="HS64" s="54"/>
      <c r="HT64" s="54"/>
      <c r="HU64" s="54"/>
      <c r="HV64" s="54"/>
      <c r="HW64" s="54"/>
      <c r="HX64" s="54"/>
      <c r="HY64" s="54"/>
      <c r="HZ64" s="54"/>
      <c r="IA64" s="54"/>
      <c r="IB64" s="54"/>
      <c r="IC64" s="54"/>
      <c r="ID64" s="54"/>
      <c r="IE64" s="54"/>
      <c r="IF64" s="54"/>
    </row>
    <row r="65" spans="1:29" ht="54.75" customHeight="1">
      <c r="E65" s="107"/>
      <c r="G65" s="219" t="s">
        <v>123</v>
      </c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</row>
    <row r="66" spans="1:29">
      <c r="A66" s="110" t="s">
        <v>311</v>
      </c>
      <c r="E66" s="107"/>
      <c r="L66" s="1" t="s">
        <v>127</v>
      </c>
    </row>
    <row r="67" spans="1:29">
      <c r="E67" s="107"/>
    </row>
    <row r="68" spans="1:29">
      <c r="E68" s="107"/>
    </row>
    <row r="69" spans="1:29">
      <c r="E69" s="107"/>
    </row>
    <row r="70" spans="1:29">
      <c r="E70" s="107"/>
    </row>
    <row r="71" spans="1:29">
      <c r="E71" s="107"/>
      <c r="I71" s="1" t="s">
        <v>127</v>
      </c>
    </row>
    <row r="72" spans="1:29">
      <c r="E72" s="107"/>
    </row>
    <row r="73" spans="1:29">
      <c r="E73" s="107"/>
    </row>
    <row r="74" spans="1:29">
      <c r="E74" s="107"/>
    </row>
    <row r="75" spans="1:29">
      <c r="E75" s="107"/>
    </row>
    <row r="76" spans="1:29">
      <c r="E76" s="107"/>
    </row>
    <row r="77" spans="1:29">
      <c r="E77" s="107"/>
    </row>
    <row r="78" spans="1:29">
      <c r="E78" s="107"/>
    </row>
    <row r="79" spans="1:29">
      <c r="E79" s="107"/>
    </row>
    <row r="80" spans="1:29">
      <c r="E80" s="107"/>
    </row>
    <row r="81" spans="5:5">
      <c r="E81" s="107"/>
    </row>
    <row r="82" spans="5:5">
      <c r="E82" s="107"/>
    </row>
    <row r="83" spans="5:5">
      <c r="E83" s="107"/>
    </row>
    <row r="84" spans="5:5">
      <c r="E84" s="107"/>
    </row>
    <row r="85" spans="5:5">
      <c r="E85" s="107"/>
    </row>
    <row r="86" spans="5:5">
      <c r="E86" s="107"/>
    </row>
    <row r="87" spans="5:5">
      <c r="E87" s="107"/>
    </row>
    <row r="88" spans="5:5">
      <c r="E88" s="107"/>
    </row>
    <row r="89" spans="5:5">
      <c r="E89" s="107"/>
    </row>
    <row r="90" spans="5:5">
      <c r="E90" s="107"/>
    </row>
    <row r="91" spans="5:5">
      <c r="E91" s="107"/>
    </row>
    <row r="92" spans="5:5">
      <c r="E92" s="107"/>
    </row>
    <row r="93" spans="5:5">
      <c r="E93" s="107"/>
    </row>
    <row r="94" spans="5:5">
      <c r="E94" s="107"/>
    </row>
    <row r="95" spans="5:5">
      <c r="E95" s="107"/>
    </row>
    <row r="96" spans="5:5">
      <c r="E96" s="107"/>
    </row>
    <row r="97" spans="5:5">
      <c r="E97" s="107"/>
    </row>
    <row r="98" spans="5:5">
      <c r="E98" s="107"/>
    </row>
    <row r="99" spans="5:5">
      <c r="E99" s="107"/>
    </row>
    <row r="100" spans="5:5">
      <c r="E100" s="107"/>
    </row>
    <row r="101" spans="5:5">
      <c r="E101" s="107"/>
    </row>
    <row r="102" spans="5:5">
      <c r="E102" s="107"/>
    </row>
    <row r="103" spans="5:5">
      <c r="E103" s="107"/>
    </row>
    <row r="104" spans="5:5">
      <c r="E104" s="107"/>
    </row>
    <row r="105" spans="5:5">
      <c r="E105" s="107"/>
    </row>
    <row r="106" spans="5:5">
      <c r="E106" s="107"/>
    </row>
    <row r="107" spans="5:5">
      <c r="E107" s="107"/>
    </row>
    <row r="108" spans="5:5">
      <c r="E108" s="107"/>
    </row>
    <row r="109" spans="5:5">
      <c r="E109" s="107"/>
    </row>
    <row r="110" spans="5:5">
      <c r="E110" s="107"/>
    </row>
    <row r="111" spans="5:5">
      <c r="E111" s="107"/>
    </row>
    <row r="112" spans="5:5">
      <c r="E112" s="107"/>
    </row>
    <row r="113" spans="5:5">
      <c r="E113" s="107"/>
    </row>
  </sheetData>
  <sheetProtection password="E96F" sheet="1" objects="1" scenarios="1"/>
  <dataConsolidate/>
  <mergeCells count="17">
    <mergeCell ref="G11:AC11"/>
    <mergeCell ref="G12:AC12"/>
    <mergeCell ref="G13:G14"/>
    <mergeCell ref="N13:Q13"/>
    <mergeCell ref="R13:U13"/>
    <mergeCell ref="V13:Y13"/>
    <mergeCell ref="Z13:AC13"/>
    <mergeCell ref="H13:M14"/>
    <mergeCell ref="H15:M15"/>
    <mergeCell ref="H23:M23"/>
    <mergeCell ref="H30:M30"/>
    <mergeCell ref="G65:AC65"/>
    <mergeCell ref="H37:M37"/>
    <mergeCell ref="H44:M44"/>
    <mergeCell ref="H51:M51"/>
    <mergeCell ref="H58:M58"/>
    <mergeCell ref="H16:M16"/>
  </mergeCells>
  <hyperlinks>
    <hyperlink ref="H21" location="'Прил. № 1.1 город'!R1C1" display="Добавить"/>
    <hyperlink ref="H28" location="'Прил. № 1.1 город'!R1C1" display="Добавить"/>
    <hyperlink ref="H35" location="'Прил. № 1.1 город'!A1" display="Добавить"/>
    <hyperlink ref="H42" location="'Прил. № 1.1 город'!R1C1" display="Добавить"/>
    <hyperlink ref="H49" location="'Прил. № 1.1 город'!R1C1" display="Добавить"/>
    <hyperlink ref="H56" location="'Прил. № 1.1 город'!R1C1" display="Добавить"/>
    <hyperlink ref="H63" location="'Прил. № 1.1 город'!A1" display="Добавить"/>
    <hyperlink ref="F40" location="'Прил. № 1.1 город'!R1C1" display="Удалить"/>
    <hyperlink ref="F61" location="'Прил. № 1.1 город'!A1" display="Удалить"/>
    <hyperlink ref="F33" location="'Прил. № 1.1 город'!A1" display="Удалить"/>
    <hyperlink ref="F19" location="'Прил. № 1.1 город'!A1" display="Удалить"/>
    <hyperlink ref="F26" location="'Прил. № 1.1 город'!A1" display="Удалить"/>
    <hyperlink ref="F47" location="'Прил. № 1.1 город'!A1" display="Удалить"/>
    <hyperlink ref="F54" location="'Прил. № 1.1 город'!A1" display="Удалить"/>
  </hyperlinks>
  <pageMargins left="0.23622047244094491" right="0.23622047244094491" top="0" bottom="0" header="0.31496062992125984" footer="0.31496062992125984"/>
  <pageSetup paperSize="9" scale="29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9">
        <x14:dataValidation type="list" allowBlank="1" showInputMessage="1" showErrorMessage="1">
          <x14:formula1>
            <xm:f>Справочник!$G$5:$G$8</xm:f>
          </x14:formula1>
          <xm:sqref>M19</xm:sqref>
        </x14:dataValidation>
        <x14:dataValidation type="list" allowBlank="1" showInputMessage="1" showErrorMessage="1">
          <x14:formula1>
            <xm:f>Справочник!$C$5:$C$6</xm:f>
          </x14:formula1>
          <xm:sqref>I19</xm:sqref>
        </x14:dataValidation>
        <x14:dataValidation type="list" allowBlank="1" showInputMessage="1" showErrorMessage="1">
          <x14:formula1>
            <xm:f>Справочник!$D$5:$D$8</xm:f>
          </x14:formula1>
          <xm:sqref>J19</xm:sqref>
        </x14:dataValidation>
        <x14:dataValidation type="list" allowBlank="1" showInputMessage="1" showErrorMessage="1">
          <x14:formula1>
            <xm:f>Справочник!$E$5:$E$10</xm:f>
          </x14:formula1>
          <xm:sqref>K19</xm:sqref>
        </x14:dataValidation>
        <x14:dataValidation type="list" allowBlank="1" showInputMessage="1" showErrorMessage="1">
          <x14:formula1>
            <xm:f>Справочник!$F$5:$F$6</xm:f>
          </x14:formula1>
          <xm:sqref>L19</xm:sqref>
        </x14:dataValidation>
        <x14:dataValidation type="list" allowBlank="1" showInputMessage="1" showErrorMessage="1">
          <x14:formula1>
            <xm:f>Справочник!$B$5:$B$9</xm:f>
          </x14:formula1>
          <xm:sqref>H19</xm:sqref>
        </x14:dataValidation>
        <x14:dataValidation type="list" allowBlank="1" showInputMessage="1" showErrorMessage="1">
          <x14:formula1>
            <xm:f>Справочник!$J$5:$J$10</xm:f>
          </x14:formula1>
          <xm:sqref>H26</xm:sqref>
        </x14:dataValidation>
        <x14:dataValidation type="list" allowBlank="1" showInputMessage="1" showErrorMessage="1">
          <x14:formula1>
            <xm:f>Справочник!$K$5:$K$6</xm:f>
          </x14:formula1>
          <xm:sqref>I26</xm:sqref>
        </x14:dataValidation>
        <x14:dataValidation type="list" allowBlank="1" showInputMessage="1" showErrorMessage="1">
          <x14:formula1>
            <xm:f>Справочник!$L$5:$L$6</xm:f>
          </x14:formula1>
          <xm:sqref>J26</xm:sqref>
        </x14:dataValidation>
        <x14:dataValidation type="list" allowBlank="1" showInputMessage="1" showErrorMessage="1">
          <x14:formula1>
            <xm:f>Справочник!$M$5:$M$13</xm:f>
          </x14:formula1>
          <xm:sqref>K26</xm:sqref>
        </x14:dataValidation>
        <x14:dataValidation type="list" allowBlank="1" showInputMessage="1" showErrorMessage="1">
          <x14:formula1>
            <xm:f>Справочник!$N$5:$N$9</xm:f>
          </x14:formula1>
          <xm:sqref>L26</xm:sqref>
        </x14:dataValidation>
        <x14:dataValidation type="list" allowBlank="1" showInputMessage="1" showErrorMessage="1">
          <x14:formula1>
            <xm:f>Справочник!$O$5:$O$9</xm:f>
          </x14:formula1>
          <xm:sqref>M26</xm:sqref>
        </x14:dataValidation>
        <x14:dataValidation type="list" allowBlank="1" showInputMessage="1" showErrorMessage="1">
          <x14:formula1>
            <xm:f>Справочник!$W$5:$W$10</xm:f>
          </x14:formula1>
          <xm:sqref>H40</xm:sqref>
        </x14:dataValidation>
        <x14:dataValidation type="list" allowBlank="1" showInputMessage="1" showErrorMessage="1">
          <x14:formula1>
            <xm:f>Справочник!$X$5:$X$6</xm:f>
          </x14:formula1>
          <xm:sqref>I40</xm:sqref>
        </x14:dataValidation>
        <x14:dataValidation type="list" allowBlank="1" showInputMessage="1" showErrorMessage="1">
          <x14:formula1>
            <xm:f>Справочник!$Y$5:$Y$16</xm:f>
          </x14:formula1>
          <xm:sqref>J40</xm:sqref>
        </x14:dataValidation>
        <x14:dataValidation type="list" allowBlank="1" showInputMessage="1" showErrorMessage="1">
          <x14:formula1>
            <xm:f>Справочник!$Z$5:$Z$7</xm:f>
          </x14:formula1>
          <xm:sqref>K40</xm:sqref>
        </x14:dataValidation>
        <x14:dataValidation type="list" allowBlank="1" showInputMessage="1" showErrorMessage="1">
          <x14:formula1>
            <xm:f>Справочник!$AB$5:$AB$6</xm:f>
          </x14:formula1>
          <xm:sqref>H47</xm:sqref>
        </x14:dataValidation>
        <x14:dataValidation type="list" allowBlank="1" showInputMessage="1" showErrorMessage="1">
          <x14:formula1>
            <xm:f>Справочник!$AC$5:$AC$15</xm:f>
          </x14:formula1>
          <xm:sqref>I47</xm:sqref>
        </x14:dataValidation>
        <x14:dataValidation type="list" allowBlank="1" showInputMessage="1" showErrorMessage="1">
          <x14:formula1>
            <xm:f>Справочник!$AD$5:$AD$6</xm:f>
          </x14:formula1>
          <xm:sqref>J47</xm:sqref>
        </x14:dataValidation>
        <x14:dataValidation type="list" allowBlank="1" showInputMessage="1" showErrorMessage="1">
          <x14:formula1>
            <xm:f>Справочник!$AG$5:$AG$6</xm:f>
          </x14:formula1>
          <xm:sqref>H54</xm:sqref>
        </x14:dataValidation>
        <x14:dataValidation type="list" allowBlank="1" showInputMessage="1" showErrorMessage="1">
          <x14:formula1>
            <xm:f>Справочник!$AH$5:$AH$14</xm:f>
          </x14:formula1>
          <xm:sqref>I54</xm:sqref>
        </x14:dataValidation>
        <x14:dataValidation type="list" allowBlank="1" showInputMessage="1" showErrorMessage="1">
          <x14:formula1>
            <xm:f>Справочник!$AI$5:$AI$9</xm:f>
          </x14:formula1>
          <xm:sqref>J54</xm:sqref>
        </x14:dataValidation>
        <x14:dataValidation type="list" allowBlank="1" showInputMessage="1" showErrorMessage="1">
          <x14:formula1>
            <xm:f>Справочник!$R$5:$R$10</xm:f>
          </x14:formula1>
          <xm:sqref>H33</xm:sqref>
        </x14:dataValidation>
        <x14:dataValidation type="list" allowBlank="1" showInputMessage="1" showErrorMessage="1">
          <x14:formula1>
            <xm:f>Справочник!$S$5:$S$9</xm:f>
          </x14:formula1>
          <xm:sqref>I33</xm:sqref>
        </x14:dataValidation>
        <x14:dataValidation type="list" allowBlank="1" showInputMessage="1" showErrorMessage="1">
          <x14:formula1>
            <xm:f>Справочник!$T$5:$T$8</xm:f>
          </x14:formula1>
          <xm:sqref>J33</xm:sqref>
        </x14:dataValidation>
        <x14:dataValidation type="list" allowBlank="1" showInputMessage="1" showErrorMessage="1">
          <x14:formula1>
            <xm:f>Справочник!$U$5:$U$8</xm:f>
          </x14:formula1>
          <xm:sqref>K33</xm:sqref>
        </x14:dataValidation>
        <x14:dataValidation type="list" allowBlank="1" showInputMessage="1" showErrorMessage="1">
          <x14:formula1>
            <xm:f>Справочник!$AN$5:$AN$8</xm:f>
          </x14:formula1>
          <xm:sqref>J61</xm:sqref>
        </x14:dataValidation>
        <x14:dataValidation type="list" allowBlank="1" showInputMessage="1" showErrorMessage="1">
          <x14:formula1>
            <xm:f>Справочник!$AL$5:$AL$6</xm:f>
          </x14:formula1>
          <xm:sqref>H61</xm:sqref>
        </x14:dataValidation>
        <x14:dataValidation type="list" allowBlank="1" showInputMessage="1" showErrorMessage="1">
          <x14:formula1>
            <xm:f>Справочник!$AM$5:$AM$7</xm:f>
          </x14:formula1>
          <xm:sqref>I61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Pr12Cont">
    <pageSetUpPr fitToPage="1"/>
  </sheetPr>
  <dimension ref="A1:IF97"/>
  <sheetViews>
    <sheetView topLeftCell="G11" zoomScale="85" zoomScaleNormal="85" zoomScaleSheetLayoutView="70" workbookViewId="0">
      <selection activeCell="G12" sqref="G12:AC12"/>
    </sheetView>
  </sheetViews>
  <sheetFormatPr defaultColWidth="14" defaultRowHeight="15.75"/>
  <cols>
    <col min="1" max="1" width="8.5703125" style="110" hidden="1" customWidth="1"/>
    <col min="2" max="2" width="9.7109375" style="110" hidden="1" customWidth="1"/>
    <col min="3" max="3" width="9" style="110" hidden="1" customWidth="1"/>
    <col min="4" max="4" width="11.7109375" style="165" hidden="1" customWidth="1"/>
    <col min="5" max="5" width="16.85546875" style="110" hidden="1" customWidth="1"/>
    <col min="6" max="6" width="12.5703125" style="185" customWidth="1"/>
    <col min="7" max="7" width="8.85546875" style="59" customWidth="1"/>
    <col min="8" max="8" width="27.42578125" style="1" customWidth="1"/>
    <col min="9" max="9" width="25" style="1" customWidth="1"/>
    <col min="10" max="10" width="29.5703125" style="1" customWidth="1"/>
    <col min="11" max="11" width="23.7109375" style="1" customWidth="1"/>
    <col min="12" max="12" width="37.42578125" style="1" customWidth="1"/>
    <col min="13" max="13" width="27.42578125" style="1" customWidth="1"/>
    <col min="14" max="14" width="14" style="8"/>
    <col min="15" max="15" width="22.42578125" style="10" customWidth="1"/>
    <col min="16" max="16" width="14.85546875" style="1" customWidth="1"/>
    <col min="17" max="17" width="23.85546875" style="10" customWidth="1"/>
    <col min="18" max="18" width="14" style="8"/>
    <col min="19" max="19" width="22.42578125" style="10" customWidth="1"/>
    <col min="20" max="20" width="16.7109375" style="1" customWidth="1"/>
    <col min="21" max="21" width="24" style="10" customWidth="1"/>
    <col min="22" max="22" width="14" style="8"/>
    <col min="23" max="23" width="24.7109375" style="10" customWidth="1"/>
    <col min="24" max="24" width="15.85546875" style="1" customWidth="1"/>
    <col min="25" max="25" width="25.140625" style="10" customWidth="1"/>
    <col min="26" max="26" width="14" style="8"/>
    <col min="27" max="27" width="25" style="10" customWidth="1"/>
    <col min="28" max="28" width="15.85546875" style="1" customWidth="1"/>
    <col min="29" max="29" width="24.85546875" style="10" customWidth="1"/>
    <col min="30" max="16384" width="14" style="1"/>
  </cols>
  <sheetData>
    <row r="1" spans="1:29" hidden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>
      <c r="H10" s="1" t="s">
        <v>127</v>
      </c>
    </row>
    <row r="11" spans="1:29" ht="75" customHeight="1">
      <c r="G11" s="223" t="s">
        <v>302</v>
      </c>
      <c r="H11" s="223"/>
      <c r="I11" s="223"/>
      <c r="J11" s="223"/>
      <c r="K11" s="223"/>
      <c r="L11" s="223"/>
      <c r="M11" s="223"/>
      <c r="N11" s="223"/>
      <c r="O11" s="223"/>
      <c r="P11" s="223"/>
      <c r="Q11" s="223"/>
      <c r="R11" s="223"/>
      <c r="S11" s="223"/>
      <c r="T11" s="223"/>
      <c r="U11" s="223"/>
      <c r="V11" s="223"/>
      <c r="W11" s="223"/>
      <c r="X11" s="223"/>
      <c r="Y11" s="223"/>
      <c r="Z11" s="223"/>
      <c r="AA11" s="223"/>
      <c r="AB11" s="223"/>
      <c r="AC11" s="223"/>
    </row>
    <row r="12" spans="1:29" ht="66" customHeight="1">
      <c r="A12" s="111" t="s">
        <v>307</v>
      </c>
      <c r="B12" s="112" t="s">
        <v>261</v>
      </c>
      <c r="C12" s="112" t="s">
        <v>263</v>
      </c>
      <c r="D12" s="166" t="s">
        <v>265</v>
      </c>
      <c r="E12" s="113" t="s">
        <v>266</v>
      </c>
      <c r="G12" s="224" t="s">
        <v>320</v>
      </c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224"/>
      <c r="Z12" s="224"/>
      <c r="AA12" s="224"/>
      <c r="AB12" s="224"/>
      <c r="AC12" s="224"/>
    </row>
    <row r="13" spans="1:29" ht="33" customHeight="1">
      <c r="G13" s="225" t="s">
        <v>0</v>
      </c>
      <c r="H13" s="227" t="s">
        <v>122</v>
      </c>
      <c r="I13" s="228"/>
      <c r="J13" s="228"/>
      <c r="K13" s="228"/>
      <c r="L13" s="228"/>
      <c r="M13" s="229"/>
      <c r="N13" s="226" t="s">
        <v>91</v>
      </c>
      <c r="O13" s="226"/>
      <c r="P13" s="226"/>
      <c r="Q13" s="226"/>
      <c r="R13" s="226" t="s">
        <v>92</v>
      </c>
      <c r="S13" s="226"/>
      <c r="T13" s="226"/>
      <c r="U13" s="226"/>
      <c r="V13" s="226" t="s">
        <v>257</v>
      </c>
      <c r="W13" s="226"/>
      <c r="X13" s="226"/>
      <c r="Y13" s="226"/>
      <c r="Z13" s="226" t="s">
        <v>124</v>
      </c>
      <c r="AA13" s="226"/>
      <c r="AB13" s="226"/>
      <c r="AC13" s="226"/>
    </row>
    <row r="14" spans="1:29" ht="134.25" customHeight="1">
      <c r="G14" s="225"/>
      <c r="H14" s="230"/>
      <c r="I14" s="224"/>
      <c r="J14" s="224"/>
      <c r="K14" s="224"/>
      <c r="L14" s="224"/>
      <c r="M14" s="231"/>
      <c r="N14" s="31" t="s">
        <v>1</v>
      </c>
      <c r="O14" s="32" t="s">
        <v>121</v>
      </c>
      <c r="P14" s="51" t="s">
        <v>11</v>
      </c>
      <c r="Q14" s="32" t="s">
        <v>114</v>
      </c>
      <c r="R14" s="31" t="s">
        <v>1</v>
      </c>
      <c r="S14" s="32" t="s">
        <v>121</v>
      </c>
      <c r="T14" s="51" t="s">
        <v>11</v>
      </c>
      <c r="U14" s="32" t="s">
        <v>114</v>
      </c>
      <c r="V14" s="31" t="s">
        <v>1</v>
      </c>
      <c r="W14" s="32" t="s">
        <v>121</v>
      </c>
      <c r="X14" s="51" t="s">
        <v>11</v>
      </c>
      <c r="Y14" s="32" t="s">
        <v>114</v>
      </c>
      <c r="Z14" s="31" t="s">
        <v>1</v>
      </c>
      <c r="AA14" s="32" t="s">
        <v>121</v>
      </c>
      <c r="AB14" s="51" t="s">
        <v>11</v>
      </c>
      <c r="AC14" s="32" t="s">
        <v>114</v>
      </c>
    </row>
    <row r="15" spans="1:29" s="11" customFormat="1" ht="17.25" customHeight="1">
      <c r="A15" s="114" t="s">
        <v>308</v>
      </c>
      <c r="B15" s="114"/>
      <c r="C15" s="114"/>
      <c r="D15" s="167"/>
      <c r="E15" s="114"/>
      <c r="F15" s="186"/>
      <c r="G15" s="34">
        <v>1</v>
      </c>
      <c r="H15" s="213">
        <v>2</v>
      </c>
      <c r="I15" s="214"/>
      <c r="J15" s="214"/>
      <c r="K15" s="214"/>
      <c r="L15" s="214"/>
      <c r="M15" s="215"/>
      <c r="N15" s="95">
        <v>3</v>
      </c>
      <c r="O15" s="95">
        <v>4</v>
      </c>
      <c r="P15" s="95">
        <v>5</v>
      </c>
      <c r="Q15" s="95">
        <v>6</v>
      </c>
      <c r="R15" s="95">
        <v>7</v>
      </c>
      <c r="S15" s="95">
        <v>8</v>
      </c>
      <c r="T15" s="95">
        <v>9</v>
      </c>
      <c r="U15" s="95">
        <v>10</v>
      </c>
      <c r="V15" s="95">
        <v>11</v>
      </c>
      <c r="W15" s="95">
        <v>12</v>
      </c>
      <c r="X15" s="95">
        <v>13</v>
      </c>
      <c r="Y15" s="95">
        <v>14</v>
      </c>
      <c r="Z15" s="95">
        <v>15</v>
      </c>
      <c r="AA15" s="95">
        <v>16</v>
      </c>
      <c r="AB15" s="95">
        <v>17</v>
      </c>
      <c r="AC15" s="95">
        <v>18</v>
      </c>
    </row>
    <row r="16" spans="1:29" ht="30.75" customHeight="1">
      <c r="G16" s="105" t="s">
        <v>262</v>
      </c>
      <c r="H16" s="216" t="s">
        <v>115</v>
      </c>
      <c r="I16" s="217"/>
      <c r="J16" s="217"/>
      <c r="K16" s="217"/>
      <c r="L16" s="217"/>
      <c r="M16" s="218"/>
      <c r="N16" s="7"/>
      <c r="O16" s="9">
        <f>SUM(O18:O20)</f>
        <v>0</v>
      </c>
      <c r="P16" s="9">
        <f>SUM(P18:P20)</f>
        <v>0</v>
      </c>
      <c r="Q16" s="9">
        <f>SUM(Q18:Q20)</f>
        <v>0</v>
      </c>
      <c r="R16" s="9"/>
      <c r="S16" s="9">
        <f>SUM(S18:S20)</f>
        <v>0</v>
      </c>
      <c r="T16" s="9">
        <f>SUM(T18:T20)</f>
        <v>0</v>
      </c>
      <c r="U16" s="9">
        <f>SUM(U18:U20)</f>
        <v>0</v>
      </c>
      <c r="V16" s="9"/>
      <c r="W16" s="9">
        <f>SUM(W18:W20)</f>
        <v>0</v>
      </c>
      <c r="X16" s="9">
        <f>SUM(X18:X20)</f>
        <v>0</v>
      </c>
      <c r="Y16" s="9">
        <f>SUM(Y18:Y20)</f>
        <v>0</v>
      </c>
      <c r="Z16" s="9"/>
      <c r="AA16" s="9">
        <f>SUM(AA18:AA20)</f>
        <v>0</v>
      </c>
      <c r="AB16" s="9">
        <f>SUM(AB18:AB20)</f>
        <v>0</v>
      </c>
      <c r="AC16" s="9">
        <f>SUM(AC18:AC20)</f>
        <v>0</v>
      </c>
    </row>
    <row r="17" spans="1:29" ht="27.75" customHeight="1">
      <c r="G17" s="106"/>
      <c r="H17" s="74" t="s">
        <v>129</v>
      </c>
      <c r="I17" s="74" t="s">
        <v>135</v>
      </c>
      <c r="J17" s="74" t="s">
        <v>138</v>
      </c>
      <c r="K17" s="74" t="s">
        <v>143</v>
      </c>
      <c r="L17" s="74" t="s">
        <v>150</v>
      </c>
      <c r="M17" s="74" t="s">
        <v>153</v>
      </c>
      <c r="N17" s="7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</row>
    <row r="18" spans="1:29" s="55" customFormat="1" hidden="1">
      <c r="A18" s="110"/>
      <c r="B18" s="110">
        <v>1</v>
      </c>
      <c r="C18" s="110"/>
      <c r="D18" s="165"/>
      <c r="E18" s="107"/>
      <c r="F18" s="176"/>
      <c r="G18" s="116"/>
      <c r="H18" s="117"/>
      <c r="I18" s="117"/>
      <c r="J18" s="117"/>
      <c r="K18" s="117"/>
      <c r="L18" s="117"/>
      <c r="M18" s="117"/>
      <c r="N18" s="119"/>
      <c r="O18" s="120"/>
      <c r="P18" s="121"/>
      <c r="Q18" s="120"/>
      <c r="R18" s="119"/>
      <c r="S18" s="120"/>
      <c r="T18" s="121"/>
      <c r="U18" s="120"/>
      <c r="V18" s="119"/>
      <c r="W18" s="120"/>
      <c r="X18" s="121"/>
      <c r="Y18" s="120"/>
      <c r="Z18" s="119"/>
      <c r="AA18" s="120"/>
      <c r="AB18" s="121"/>
      <c r="AC18" s="120"/>
    </row>
    <row r="19" spans="1:29" s="55" customFormat="1" hidden="1">
      <c r="A19" s="110"/>
      <c r="B19" s="110">
        <v>1</v>
      </c>
      <c r="C19" s="110" t="s">
        <v>264</v>
      </c>
      <c r="D19" s="165">
        <f>ROW($D$17)</f>
        <v>17</v>
      </c>
      <c r="E19" s="115"/>
      <c r="F19" s="163" t="s">
        <v>126</v>
      </c>
      <c r="G19" s="61" t="str">
        <f>$G$16 &amp; (ROWS($G$18:G19)-2)+1&amp;"."</f>
        <v>1.1.</v>
      </c>
      <c r="H19" s="96"/>
      <c r="I19" s="96"/>
      <c r="J19" s="96"/>
      <c r="K19" s="96"/>
      <c r="L19" s="96"/>
      <c r="M19" s="96"/>
      <c r="N19" s="147"/>
      <c r="O19" s="148"/>
      <c r="P19" s="149"/>
      <c r="Q19" s="148"/>
      <c r="R19" s="147"/>
      <c r="S19" s="148"/>
      <c r="T19" s="149"/>
      <c r="U19" s="148"/>
      <c r="V19" s="147"/>
      <c r="W19" s="148"/>
      <c r="X19" s="149"/>
      <c r="Y19" s="148"/>
      <c r="Z19" s="147"/>
      <c r="AA19" s="148"/>
      <c r="AB19" s="149"/>
      <c r="AC19" s="148"/>
    </row>
    <row r="20" spans="1:29" s="55" customFormat="1" hidden="1">
      <c r="A20" s="110"/>
      <c r="B20" s="110">
        <v>1</v>
      </c>
      <c r="C20" s="110"/>
      <c r="D20" s="165"/>
      <c r="E20" s="107"/>
      <c r="F20" s="176"/>
      <c r="G20" s="116"/>
      <c r="H20" s="117"/>
      <c r="I20" s="118"/>
      <c r="J20" s="118"/>
      <c r="K20" s="118"/>
      <c r="L20" s="118"/>
      <c r="M20" s="118"/>
      <c r="N20" s="119" t="s">
        <v>127</v>
      </c>
      <c r="O20" s="120"/>
      <c r="P20" s="121"/>
      <c r="Q20" s="120"/>
      <c r="R20" s="119"/>
      <c r="S20" s="120"/>
      <c r="T20" s="121"/>
      <c r="U20" s="120"/>
      <c r="V20" s="119"/>
      <c r="W20" s="120"/>
      <c r="X20" s="121"/>
      <c r="Y20" s="120"/>
      <c r="Z20" s="119"/>
      <c r="AA20" s="120"/>
      <c r="AB20" s="121"/>
      <c r="AC20" s="120"/>
    </row>
    <row r="21" spans="1:29" s="55" customFormat="1">
      <c r="A21" s="110"/>
      <c r="B21" s="110"/>
      <c r="C21" s="110"/>
      <c r="D21" s="165"/>
      <c r="E21" s="107"/>
      <c r="F21" s="176"/>
      <c r="G21" s="103"/>
      <c r="H21" s="104" t="s">
        <v>125</v>
      </c>
      <c r="I21" s="97"/>
      <c r="J21" s="97"/>
      <c r="K21" s="97"/>
      <c r="L21" s="97"/>
      <c r="M21" s="97"/>
      <c r="N21" s="98"/>
      <c r="O21" s="99"/>
      <c r="P21" s="100"/>
      <c r="Q21" s="99"/>
      <c r="R21" s="98"/>
      <c r="S21" s="99"/>
      <c r="T21" s="100"/>
      <c r="U21" s="99"/>
      <c r="V21" s="98"/>
      <c r="W21" s="99"/>
      <c r="X21" s="100"/>
      <c r="Y21" s="99"/>
      <c r="Z21" s="98"/>
      <c r="AA21" s="99"/>
      <c r="AB21" s="100"/>
      <c r="AC21" s="101"/>
    </row>
    <row r="22" spans="1:29" s="55" customFormat="1" hidden="1">
      <c r="A22" s="110"/>
      <c r="B22" s="110">
        <v>1</v>
      </c>
      <c r="C22" s="110"/>
      <c r="D22" s="165"/>
      <c r="E22" s="107"/>
      <c r="F22" s="176"/>
      <c r="G22" s="60"/>
      <c r="H22" s="175"/>
      <c r="I22" s="175"/>
      <c r="J22" s="175"/>
      <c r="K22" s="175"/>
      <c r="L22" s="175"/>
      <c r="M22" s="175"/>
      <c r="N22" s="123"/>
      <c r="O22" s="124"/>
      <c r="P22" s="125"/>
      <c r="Q22" s="124"/>
      <c r="R22" s="123"/>
      <c r="S22" s="124"/>
      <c r="T22" s="125"/>
      <c r="U22" s="124"/>
      <c r="V22" s="123"/>
      <c r="W22" s="124"/>
      <c r="X22" s="125"/>
      <c r="Y22" s="124"/>
      <c r="Z22" s="123"/>
      <c r="AA22" s="124"/>
      <c r="AB22" s="125"/>
      <c r="AC22" s="124"/>
    </row>
    <row r="23" spans="1:29" ht="35.25" customHeight="1">
      <c r="E23" s="107"/>
      <c r="G23" s="105" t="s">
        <v>97</v>
      </c>
      <c r="H23" s="216" t="s">
        <v>116</v>
      </c>
      <c r="I23" s="217"/>
      <c r="J23" s="217"/>
      <c r="K23" s="217"/>
      <c r="L23" s="217"/>
      <c r="M23" s="218"/>
      <c r="N23" s="7"/>
      <c r="O23" s="9">
        <f>SUM(O25:O27)</f>
        <v>0</v>
      </c>
      <c r="P23" s="9">
        <f>SUM(P25:P27)</f>
        <v>0</v>
      </c>
      <c r="Q23" s="9">
        <f>SUM(Q25:Q27)</f>
        <v>0</v>
      </c>
      <c r="R23" s="9"/>
      <c r="S23" s="9">
        <f>SUM(S25:S27)</f>
        <v>0</v>
      </c>
      <c r="T23" s="9">
        <f>SUM(T25:T27)</f>
        <v>0</v>
      </c>
      <c r="U23" s="9">
        <f>SUM(U25:U27)</f>
        <v>0</v>
      </c>
      <c r="V23" s="9"/>
      <c r="W23" s="9">
        <f>SUM(W25:W27)</f>
        <v>0</v>
      </c>
      <c r="X23" s="9">
        <f>SUM(X25:X27)</f>
        <v>0</v>
      </c>
      <c r="Y23" s="9">
        <f>SUM(Y25:Y27)</f>
        <v>0</v>
      </c>
      <c r="Z23" s="9"/>
      <c r="AA23" s="9">
        <f>SUM(AA25:AA27)</f>
        <v>0</v>
      </c>
      <c r="AB23" s="9">
        <f>SUM(AB25:AB27)</f>
        <v>0</v>
      </c>
      <c r="AC23" s="9">
        <f>SUM(AC25:AC27)</f>
        <v>0</v>
      </c>
    </row>
    <row r="24" spans="1:29" ht="72.75" customHeight="1">
      <c r="E24" s="107"/>
      <c r="G24" s="106"/>
      <c r="H24" s="74" t="s">
        <v>156</v>
      </c>
      <c r="I24" s="74" t="s">
        <v>163</v>
      </c>
      <c r="J24" s="74" t="s">
        <v>166</v>
      </c>
      <c r="K24" s="74" t="s">
        <v>143</v>
      </c>
      <c r="L24" s="74" t="s">
        <v>173</v>
      </c>
      <c r="M24" s="74" t="s">
        <v>153</v>
      </c>
      <c r="N24" s="7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</row>
    <row r="25" spans="1:29" hidden="1">
      <c r="B25" s="110">
        <v>1</v>
      </c>
      <c r="E25" s="107"/>
      <c r="F25" s="176"/>
      <c r="G25" s="116"/>
      <c r="H25" s="117"/>
      <c r="I25" s="122"/>
      <c r="J25" s="122"/>
      <c r="K25" s="122"/>
      <c r="L25" s="122"/>
      <c r="M25" s="117"/>
      <c r="N25" s="119"/>
      <c r="O25" s="120"/>
      <c r="P25" s="121"/>
      <c r="Q25" s="120"/>
      <c r="R25" s="119"/>
      <c r="S25" s="120"/>
      <c r="T25" s="121"/>
      <c r="U25" s="120"/>
      <c r="V25" s="119"/>
      <c r="W25" s="120"/>
      <c r="X25" s="121"/>
      <c r="Y25" s="120"/>
      <c r="Z25" s="119"/>
      <c r="AA25" s="120"/>
      <c r="AB25" s="121"/>
      <c r="AC25" s="120"/>
    </row>
    <row r="26" spans="1:29" hidden="1">
      <c r="B26" s="110">
        <v>1</v>
      </c>
      <c r="C26" s="110" t="s">
        <v>267</v>
      </c>
      <c r="D26" s="165">
        <f>ROW($D$24)</f>
        <v>24</v>
      </c>
      <c r="E26" s="115"/>
      <c r="F26" s="128" t="s">
        <v>126</v>
      </c>
      <c r="G26" s="61" t="str">
        <f>$G$23 &amp; (ROWS($G$25:G26)-2)+1&amp;"."</f>
        <v>2.1.</v>
      </c>
      <c r="H26" s="96"/>
      <c r="I26" s="96"/>
      <c r="J26" s="96"/>
      <c r="K26" s="96"/>
      <c r="L26" s="96"/>
      <c r="M26" s="96"/>
      <c r="N26" s="147"/>
      <c r="O26" s="148"/>
      <c r="P26" s="149"/>
      <c r="Q26" s="148"/>
      <c r="R26" s="147"/>
      <c r="S26" s="148"/>
      <c r="T26" s="149"/>
      <c r="U26" s="148"/>
      <c r="V26" s="147"/>
      <c r="W26" s="148"/>
      <c r="X26" s="149"/>
      <c r="Y26" s="148"/>
      <c r="Z26" s="147"/>
      <c r="AA26" s="148"/>
      <c r="AB26" s="149"/>
      <c r="AC26" s="148"/>
    </row>
    <row r="27" spans="1:29" hidden="1">
      <c r="B27" s="110">
        <v>1</v>
      </c>
      <c r="E27" s="107"/>
      <c r="F27" s="176"/>
      <c r="G27" s="116"/>
      <c r="H27" s="117"/>
      <c r="I27" s="118"/>
      <c r="J27" s="118"/>
      <c r="K27" s="118"/>
      <c r="L27" s="118"/>
      <c r="M27" s="118"/>
      <c r="N27" s="119"/>
      <c r="O27" s="120"/>
      <c r="P27" s="121"/>
      <c r="Q27" s="120"/>
      <c r="R27" s="119"/>
      <c r="S27" s="120"/>
      <c r="T27" s="121"/>
      <c r="U27" s="120"/>
      <c r="V27" s="119"/>
      <c r="W27" s="120"/>
      <c r="X27" s="121"/>
      <c r="Y27" s="120"/>
      <c r="Z27" s="119"/>
      <c r="AA27" s="120"/>
      <c r="AB27" s="121"/>
      <c r="AC27" s="120"/>
    </row>
    <row r="28" spans="1:29">
      <c r="E28" s="107"/>
      <c r="F28" s="176"/>
      <c r="G28" s="116"/>
      <c r="H28" s="129" t="s">
        <v>125</v>
      </c>
      <c r="I28" s="126"/>
      <c r="J28" s="126"/>
      <c r="K28" s="126"/>
      <c r="L28" s="126"/>
      <c r="M28" s="127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</row>
    <row r="29" spans="1:29" hidden="1">
      <c r="B29" s="110">
        <v>1</v>
      </c>
      <c r="E29" s="107"/>
      <c r="F29" s="176"/>
      <c r="G29" s="116"/>
      <c r="H29" s="117"/>
      <c r="I29" s="122"/>
      <c r="J29" s="122"/>
      <c r="K29" s="122"/>
      <c r="L29" s="122"/>
      <c r="M29" s="117"/>
      <c r="N29" s="119"/>
      <c r="O29" s="120"/>
      <c r="P29" s="121"/>
      <c r="Q29" s="120"/>
      <c r="R29" s="119"/>
      <c r="S29" s="120"/>
      <c r="T29" s="121"/>
      <c r="U29" s="120"/>
      <c r="V29" s="119"/>
      <c r="W29" s="120"/>
      <c r="X29" s="121"/>
      <c r="Y29" s="120"/>
      <c r="Z29" s="119"/>
      <c r="AA29" s="120"/>
      <c r="AB29" s="121"/>
      <c r="AC29" s="120"/>
    </row>
    <row r="30" spans="1:29" ht="35.25" customHeight="1">
      <c r="E30" s="107"/>
      <c r="G30" s="105" t="s">
        <v>98</v>
      </c>
      <c r="H30" s="216" t="s">
        <v>99</v>
      </c>
      <c r="I30" s="217"/>
      <c r="J30" s="217"/>
      <c r="K30" s="217"/>
      <c r="L30" s="217"/>
      <c r="M30" s="218"/>
      <c r="N30" s="7"/>
      <c r="O30" s="9">
        <f>SUM(O32:O34)</f>
        <v>0</v>
      </c>
      <c r="P30" s="9">
        <f>SUM(P32:P34)</f>
        <v>0</v>
      </c>
      <c r="Q30" s="9">
        <f>SUM(Q32:Q34)</f>
        <v>0</v>
      </c>
      <c r="R30" s="9"/>
      <c r="S30" s="9">
        <f>SUM(S32:S34)</f>
        <v>0</v>
      </c>
      <c r="T30" s="9">
        <f>SUM(T32:T34)</f>
        <v>0</v>
      </c>
      <c r="U30" s="9">
        <f>SUM(U32:U34)</f>
        <v>0</v>
      </c>
      <c r="V30" s="9"/>
      <c r="W30" s="9">
        <f>SUM(W32:W34)</f>
        <v>0</v>
      </c>
      <c r="X30" s="9">
        <f>SUM(X32:X34)</f>
        <v>0</v>
      </c>
      <c r="Y30" s="9">
        <f>SUM(Y32:Y34)</f>
        <v>0</v>
      </c>
      <c r="Z30" s="9"/>
      <c r="AA30" s="9">
        <f>SUM(AA32:AA34)</f>
        <v>0</v>
      </c>
      <c r="AB30" s="9">
        <f>SUM(AB32:AB34)</f>
        <v>0</v>
      </c>
      <c r="AC30" s="9">
        <f>SUM(AC32:AC34)</f>
        <v>0</v>
      </c>
    </row>
    <row r="31" spans="1:29" ht="75" customHeight="1">
      <c r="E31" s="107"/>
      <c r="G31" s="106"/>
      <c r="H31" s="74" t="s">
        <v>182</v>
      </c>
      <c r="I31" s="74" t="s">
        <v>189</v>
      </c>
      <c r="J31" s="74"/>
      <c r="K31" s="74" t="s">
        <v>153</v>
      </c>
      <c r="L31" s="60"/>
      <c r="M31" s="60"/>
      <c r="N31" s="7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</row>
    <row r="32" spans="1:29" ht="21" hidden="1" customHeight="1">
      <c r="B32" s="110">
        <v>1</v>
      </c>
      <c r="E32" s="107"/>
      <c r="F32" s="176"/>
      <c r="G32" s="116"/>
      <c r="H32" s="117"/>
      <c r="I32" s="122"/>
      <c r="J32" s="122"/>
      <c r="K32" s="122"/>
      <c r="L32" s="116"/>
      <c r="M32" s="116"/>
      <c r="N32" s="119"/>
      <c r="O32" s="120"/>
      <c r="P32" s="121"/>
      <c r="Q32" s="120"/>
      <c r="R32" s="119"/>
      <c r="S32" s="120"/>
      <c r="T32" s="121"/>
      <c r="U32" s="120"/>
      <c r="V32" s="119"/>
      <c r="W32" s="120"/>
      <c r="X32" s="121"/>
      <c r="Y32" s="120"/>
      <c r="Z32" s="119"/>
      <c r="AA32" s="120"/>
      <c r="AB32" s="121"/>
      <c r="AC32" s="120"/>
    </row>
    <row r="33" spans="2:29" hidden="1">
      <c r="B33" s="110">
        <v>1</v>
      </c>
      <c r="C33" s="110" t="s">
        <v>268</v>
      </c>
      <c r="D33" s="165">
        <f>ROW($D$31)</f>
        <v>31</v>
      </c>
      <c r="E33" s="115"/>
      <c r="F33" s="128" t="s">
        <v>126</v>
      </c>
      <c r="G33" s="61" t="str">
        <f>$G$30 &amp; (ROWS($G$32:G33)-2)+1&amp;"."</f>
        <v>3.1.</v>
      </c>
      <c r="H33" s="96"/>
      <c r="I33" s="96"/>
      <c r="J33" s="96"/>
      <c r="K33" s="96"/>
      <c r="L33" s="60"/>
      <c r="M33" s="60"/>
      <c r="N33" s="147"/>
      <c r="O33" s="148"/>
      <c r="P33" s="149"/>
      <c r="Q33" s="148"/>
      <c r="R33" s="147"/>
      <c r="S33" s="148"/>
      <c r="T33" s="149"/>
      <c r="U33" s="148"/>
      <c r="V33" s="147"/>
      <c r="W33" s="148"/>
      <c r="X33" s="149"/>
      <c r="Y33" s="148"/>
      <c r="Z33" s="147"/>
      <c r="AA33" s="148"/>
      <c r="AB33" s="149"/>
      <c r="AC33" s="148"/>
    </row>
    <row r="34" spans="2:29" ht="19.5" hidden="1" customHeight="1">
      <c r="B34" s="110">
        <v>1</v>
      </c>
      <c r="E34" s="107"/>
      <c r="F34" s="176"/>
      <c r="G34" s="116"/>
      <c r="H34" s="117"/>
      <c r="I34" s="130"/>
      <c r="J34" s="130"/>
      <c r="K34" s="130"/>
      <c r="L34" s="116"/>
      <c r="M34" s="116"/>
      <c r="N34" s="119"/>
      <c r="O34" s="120"/>
      <c r="P34" s="121"/>
      <c r="Q34" s="120"/>
      <c r="R34" s="119"/>
      <c r="S34" s="120"/>
      <c r="T34" s="121"/>
      <c r="U34" s="120"/>
      <c r="V34" s="119"/>
      <c r="W34" s="120"/>
      <c r="X34" s="121"/>
      <c r="Y34" s="120"/>
      <c r="Z34" s="119"/>
      <c r="AA34" s="120"/>
      <c r="AB34" s="121"/>
      <c r="AC34" s="120"/>
    </row>
    <row r="35" spans="2:29">
      <c r="E35" s="107"/>
      <c r="F35" s="176"/>
      <c r="G35" s="131"/>
      <c r="H35" s="129" t="s">
        <v>125</v>
      </c>
      <c r="I35" s="126"/>
      <c r="J35" s="126"/>
      <c r="K35" s="126"/>
      <c r="L35" s="60"/>
      <c r="M35" s="60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</row>
    <row r="36" spans="2:29" hidden="1">
      <c r="B36" s="110">
        <v>1</v>
      </c>
      <c r="E36" s="107"/>
      <c r="F36" s="176"/>
      <c r="G36" s="60"/>
      <c r="H36" s="117"/>
      <c r="I36" s="122"/>
      <c r="J36" s="122"/>
      <c r="K36" s="122"/>
      <c r="L36" s="116"/>
      <c r="M36" s="116"/>
      <c r="N36" s="119"/>
      <c r="O36" s="120"/>
      <c r="P36" s="121"/>
      <c r="Q36" s="120"/>
      <c r="R36" s="119"/>
      <c r="S36" s="120"/>
      <c r="T36" s="121"/>
      <c r="U36" s="120"/>
      <c r="V36" s="119"/>
      <c r="W36" s="120"/>
      <c r="X36" s="121"/>
      <c r="Y36" s="120"/>
      <c r="Z36" s="119"/>
      <c r="AA36" s="120"/>
      <c r="AB36" s="121"/>
      <c r="AC36" s="120"/>
    </row>
    <row r="37" spans="2:29" ht="42.75" customHeight="1">
      <c r="E37" s="107"/>
      <c r="G37" s="105" t="s">
        <v>100</v>
      </c>
      <c r="H37" s="216" t="s">
        <v>104</v>
      </c>
      <c r="I37" s="217"/>
      <c r="J37" s="217"/>
      <c r="K37" s="217"/>
      <c r="L37" s="217"/>
      <c r="M37" s="218"/>
      <c r="N37" s="7"/>
      <c r="O37" s="9">
        <f>SUM(O39:O41)</f>
        <v>0</v>
      </c>
      <c r="P37" s="9">
        <f>SUM(P39:P41)</f>
        <v>0</v>
      </c>
      <c r="Q37" s="9">
        <f>SUM(Q39:Q41)</f>
        <v>0</v>
      </c>
      <c r="R37" s="9"/>
      <c r="S37" s="9">
        <f>SUM(S39:S41)</f>
        <v>0</v>
      </c>
      <c r="T37" s="9">
        <f>SUM(T39:T41)</f>
        <v>0</v>
      </c>
      <c r="U37" s="9">
        <f>SUM(U39:U41)</f>
        <v>0</v>
      </c>
      <c r="V37" s="9"/>
      <c r="W37" s="9">
        <f>SUM(W39:W41)</f>
        <v>0</v>
      </c>
      <c r="X37" s="9">
        <f>SUM(X39:X41)</f>
        <v>0</v>
      </c>
      <c r="Y37" s="9">
        <f>SUM(Y39:Y41)</f>
        <v>0</v>
      </c>
      <c r="Z37" s="9"/>
      <c r="AA37" s="9">
        <f>SUM(AA39:AA41)</f>
        <v>0</v>
      </c>
      <c r="AB37" s="9">
        <f>SUM(AB39:AB41)</f>
        <v>0</v>
      </c>
      <c r="AC37" s="9">
        <f>SUM(AC39:AC41)</f>
        <v>0</v>
      </c>
    </row>
    <row r="38" spans="2:29" ht="53.25" customHeight="1">
      <c r="E38" s="107"/>
      <c r="G38" s="106"/>
      <c r="H38" s="74" t="s">
        <v>201</v>
      </c>
      <c r="I38" s="74" t="s">
        <v>207</v>
      </c>
      <c r="J38" s="74" t="s">
        <v>210</v>
      </c>
      <c r="K38" s="74" t="s">
        <v>223</v>
      </c>
      <c r="L38" s="60"/>
      <c r="M38" s="60"/>
      <c r="N38" s="7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</row>
    <row r="39" spans="2:29" hidden="1">
      <c r="B39" s="110">
        <v>1</v>
      </c>
      <c r="E39" s="107"/>
      <c r="F39" s="176"/>
      <c r="G39" s="116"/>
      <c r="H39" s="117"/>
      <c r="I39" s="122"/>
      <c r="J39" s="122"/>
      <c r="K39" s="122"/>
      <c r="L39" s="116"/>
      <c r="M39" s="116"/>
      <c r="N39" s="119"/>
      <c r="O39" s="120"/>
      <c r="P39" s="121"/>
      <c r="Q39" s="120"/>
      <c r="R39" s="119"/>
      <c r="S39" s="120"/>
      <c r="T39" s="121"/>
      <c r="U39" s="120"/>
      <c r="V39" s="119"/>
      <c r="W39" s="120"/>
      <c r="X39" s="121"/>
      <c r="Y39" s="120"/>
      <c r="Z39" s="119"/>
      <c r="AA39" s="120"/>
      <c r="AB39" s="121"/>
      <c r="AC39" s="120"/>
    </row>
    <row r="40" spans="2:29" hidden="1">
      <c r="B40" s="110">
        <v>1</v>
      </c>
      <c r="C40" s="110" t="s">
        <v>295</v>
      </c>
      <c r="D40" s="165">
        <f>ROW($D$38)</f>
        <v>38</v>
      </c>
      <c r="E40" s="115"/>
      <c r="F40" s="128" t="s">
        <v>126</v>
      </c>
      <c r="G40" s="61" t="str">
        <f>$G$37 &amp; (ROWS($G$39:G40)-2)+1&amp;"."</f>
        <v>4.1.</v>
      </c>
      <c r="H40" s="96"/>
      <c r="I40" s="96"/>
      <c r="J40" s="96"/>
      <c r="K40" s="96"/>
      <c r="L40" s="60"/>
      <c r="M40" s="60"/>
      <c r="N40" s="147"/>
      <c r="O40" s="148"/>
      <c r="P40" s="149"/>
      <c r="Q40" s="148"/>
      <c r="R40" s="147"/>
      <c r="S40" s="148"/>
      <c r="T40" s="149"/>
      <c r="U40" s="148"/>
      <c r="V40" s="147"/>
      <c r="W40" s="148"/>
      <c r="X40" s="149"/>
      <c r="Y40" s="148"/>
      <c r="Z40" s="147"/>
      <c r="AA40" s="148"/>
      <c r="AB40" s="149"/>
      <c r="AC40" s="148"/>
    </row>
    <row r="41" spans="2:29" hidden="1">
      <c r="B41" s="110">
        <v>1</v>
      </c>
      <c r="E41" s="107"/>
      <c r="F41" s="176"/>
      <c r="G41" s="60"/>
      <c r="H41" s="117"/>
      <c r="I41" s="130"/>
      <c r="J41" s="130"/>
      <c r="K41" s="130"/>
      <c r="L41" s="116"/>
      <c r="M41" s="116"/>
      <c r="N41" s="119"/>
      <c r="O41" s="120"/>
      <c r="P41" s="121"/>
      <c r="Q41" s="120"/>
      <c r="R41" s="119"/>
      <c r="S41" s="120"/>
      <c r="T41" s="121"/>
      <c r="U41" s="120"/>
      <c r="V41" s="119"/>
      <c r="W41" s="120"/>
      <c r="X41" s="121"/>
      <c r="Y41" s="120"/>
      <c r="Z41" s="119"/>
      <c r="AA41" s="120"/>
      <c r="AB41" s="121"/>
      <c r="AC41" s="120"/>
    </row>
    <row r="42" spans="2:29">
      <c r="E42" s="107"/>
      <c r="F42" s="176"/>
      <c r="G42" s="131"/>
      <c r="H42" s="129" t="s">
        <v>125</v>
      </c>
      <c r="I42" s="126"/>
      <c r="J42" s="126"/>
      <c r="K42" s="126"/>
      <c r="L42" s="60"/>
      <c r="M42" s="60"/>
      <c r="N42" s="123"/>
      <c r="O42" s="124"/>
      <c r="P42" s="125"/>
      <c r="Q42" s="124"/>
      <c r="R42" s="123"/>
      <c r="S42" s="124"/>
      <c r="T42" s="125"/>
      <c r="U42" s="124"/>
      <c r="V42" s="123"/>
      <c r="W42" s="124"/>
      <c r="X42" s="125"/>
      <c r="Y42" s="124"/>
      <c r="Z42" s="123"/>
      <c r="AA42" s="124"/>
      <c r="AB42" s="125"/>
      <c r="AC42" s="124"/>
    </row>
    <row r="43" spans="2:29" hidden="1">
      <c r="B43" s="110">
        <v>1</v>
      </c>
      <c r="E43" s="107"/>
      <c r="F43" s="176"/>
      <c r="G43" s="116"/>
      <c r="H43" s="117"/>
      <c r="I43" s="122"/>
      <c r="J43" s="122"/>
      <c r="K43" s="122"/>
      <c r="L43" s="116"/>
      <c r="M43" s="116"/>
      <c r="N43" s="119"/>
      <c r="O43" s="120"/>
      <c r="P43" s="121"/>
      <c r="Q43" s="120"/>
      <c r="R43" s="119"/>
      <c r="S43" s="120"/>
      <c r="T43" s="121"/>
      <c r="U43" s="120"/>
      <c r="V43" s="119"/>
      <c r="W43" s="120"/>
      <c r="X43" s="121"/>
      <c r="Y43" s="120"/>
      <c r="Z43" s="119"/>
      <c r="AA43" s="120"/>
      <c r="AB43" s="121"/>
      <c r="AC43" s="120"/>
    </row>
    <row r="44" spans="2:29" ht="46.5" customHeight="1">
      <c r="E44" s="107"/>
      <c r="G44" s="105" t="s">
        <v>103</v>
      </c>
      <c r="H44" s="216" t="s">
        <v>105</v>
      </c>
      <c r="I44" s="217"/>
      <c r="J44" s="217"/>
      <c r="K44" s="217"/>
      <c r="L44" s="217"/>
      <c r="M44" s="218"/>
      <c r="N44" s="7"/>
      <c r="O44" s="9">
        <f>SUM(O46:O48)</f>
        <v>0</v>
      </c>
      <c r="P44" s="9">
        <f>SUM(P46:P48)</f>
        <v>0</v>
      </c>
      <c r="Q44" s="9">
        <f>SUM(Q46:Q48)</f>
        <v>0</v>
      </c>
      <c r="R44" s="9"/>
      <c r="S44" s="9">
        <f>SUM(S46:S48)</f>
        <v>0</v>
      </c>
      <c r="T44" s="9">
        <f>SUM(T46:T48)</f>
        <v>0</v>
      </c>
      <c r="U44" s="9">
        <f>SUM(U46:U48)</f>
        <v>0</v>
      </c>
      <c r="V44" s="9"/>
      <c r="W44" s="9">
        <f>SUM(W46:W48)</f>
        <v>0</v>
      </c>
      <c r="X44" s="9">
        <f>SUM(X46:X48)</f>
        <v>0</v>
      </c>
      <c r="Y44" s="9">
        <f>SUM(Y46:Y48)</f>
        <v>0</v>
      </c>
      <c r="Z44" s="9"/>
      <c r="AA44" s="9">
        <f>SUM(AA46:AA48)</f>
        <v>0</v>
      </c>
      <c r="AB44" s="9">
        <f>SUM(AB46:AB48)</f>
        <v>0</v>
      </c>
      <c r="AC44" s="9">
        <f>SUM(AC46:AC48)</f>
        <v>0</v>
      </c>
    </row>
    <row r="45" spans="2:29" ht="34.5" customHeight="1">
      <c r="E45" s="107"/>
      <c r="G45" s="106"/>
      <c r="H45" s="74" t="s">
        <v>207</v>
      </c>
      <c r="I45" s="74" t="s">
        <v>210</v>
      </c>
      <c r="J45" s="74" t="s">
        <v>201</v>
      </c>
      <c r="K45" s="60"/>
      <c r="L45" s="60"/>
      <c r="M45" s="60"/>
      <c r="N45" s="7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</row>
    <row r="46" spans="2:29" hidden="1">
      <c r="B46" s="110">
        <v>1</v>
      </c>
      <c r="E46" s="107"/>
      <c r="F46" s="176"/>
      <c r="G46" s="116"/>
      <c r="H46" s="117"/>
      <c r="I46" s="122"/>
      <c r="J46" s="122"/>
      <c r="K46" s="116"/>
      <c r="L46" s="116"/>
      <c r="M46" s="116"/>
      <c r="N46" s="119"/>
      <c r="O46" s="120"/>
      <c r="P46" s="121"/>
      <c r="Q46" s="120"/>
      <c r="R46" s="119"/>
      <c r="S46" s="120"/>
      <c r="T46" s="121"/>
      <c r="U46" s="120"/>
      <c r="V46" s="119"/>
      <c r="W46" s="120"/>
      <c r="X46" s="121"/>
      <c r="Y46" s="120"/>
      <c r="Z46" s="119"/>
      <c r="AA46" s="120"/>
      <c r="AB46" s="121"/>
      <c r="AC46" s="120"/>
    </row>
    <row r="47" spans="2:29" hidden="1">
      <c r="B47" s="110">
        <v>1</v>
      </c>
      <c r="C47" s="110" t="s">
        <v>296</v>
      </c>
      <c r="D47" s="165">
        <f>ROW($D$45)</f>
        <v>45</v>
      </c>
      <c r="E47" s="115"/>
      <c r="F47" s="128" t="s">
        <v>126</v>
      </c>
      <c r="G47" s="61" t="str">
        <f>$G$44 &amp; (ROWS($G$46:G47)-2)+1&amp;"."</f>
        <v>5.1.</v>
      </c>
      <c r="H47" s="132"/>
      <c r="I47" s="96"/>
      <c r="J47" s="96"/>
      <c r="K47" s="60"/>
      <c r="L47" s="60"/>
      <c r="M47" s="60"/>
      <c r="N47" s="147"/>
      <c r="O47" s="148"/>
      <c r="P47" s="149"/>
      <c r="Q47" s="148"/>
      <c r="R47" s="147"/>
      <c r="S47" s="148"/>
      <c r="T47" s="149"/>
      <c r="U47" s="148"/>
      <c r="V47" s="147"/>
      <c r="W47" s="148"/>
      <c r="X47" s="149"/>
      <c r="Y47" s="148"/>
      <c r="Z47" s="147"/>
      <c r="AA47" s="148"/>
      <c r="AB47" s="149"/>
      <c r="AC47" s="148"/>
    </row>
    <row r="48" spans="2:29" hidden="1">
      <c r="B48" s="110">
        <v>1</v>
      </c>
      <c r="E48" s="107"/>
      <c r="F48" s="176"/>
      <c r="G48" s="116"/>
      <c r="H48" s="117"/>
      <c r="I48" s="122"/>
      <c r="J48" s="122"/>
      <c r="K48" s="116"/>
      <c r="L48" s="116"/>
      <c r="M48" s="116"/>
      <c r="N48" s="119"/>
      <c r="O48" s="120"/>
      <c r="P48" s="121"/>
      <c r="Q48" s="120"/>
      <c r="R48" s="119"/>
      <c r="S48" s="120"/>
      <c r="T48" s="121"/>
      <c r="U48" s="120"/>
      <c r="V48" s="119"/>
      <c r="W48" s="120"/>
      <c r="X48" s="121"/>
      <c r="Y48" s="120"/>
      <c r="Z48" s="119"/>
      <c r="AA48" s="120"/>
      <c r="AB48" s="121"/>
      <c r="AC48" s="120"/>
    </row>
    <row r="49" spans="2:240">
      <c r="E49" s="107"/>
      <c r="F49" s="176"/>
      <c r="G49" s="131"/>
      <c r="H49" s="129" t="s">
        <v>125</v>
      </c>
      <c r="I49" s="126"/>
      <c r="J49" s="126"/>
      <c r="K49" s="60"/>
      <c r="L49" s="60"/>
      <c r="M49" s="60"/>
      <c r="N49" s="123"/>
      <c r="O49" s="124"/>
      <c r="P49" s="125"/>
      <c r="Q49" s="124"/>
      <c r="R49" s="123"/>
      <c r="S49" s="124"/>
      <c r="T49" s="125"/>
      <c r="U49" s="124"/>
      <c r="V49" s="123"/>
      <c r="W49" s="124"/>
      <c r="X49" s="125"/>
      <c r="Y49" s="124"/>
      <c r="Z49" s="123"/>
      <c r="AA49" s="124"/>
      <c r="AB49" s="125"/>
      <c r="AC49" s="124"/>
    </row>
    <row r="50" spans="2:240" hidden="1">
      <c r="B50" s="110">
        <v>1</v>
      </c>
      <c r="E50" s="107"/>
      <c r="F50" s="176"/>
      <c r="G50" s="116"/>
      <c r="H50" s="117"/>
      <c r="I50" s="122"/>
      <c r="J50" s="122"/>
      <c r="K50" s="116"/>
      <c r="L50" s="116"/>
      <c r="M50" s="116"/>
      <c r="N50" s="119"/>
      <c r="O50" s="120"/>
      <c r="P50" s="121"/>
      <c r="Q50" s="120"/>
      <c r="R50" s="119"/>
      <c r="S50" s="120"/>
      <c r="T50" s="121"/>
      <c r="U50" s="120"/>
      <c r="V50" s="119"/>
      <c r="W50" s="120"/>
      <c r="X50" s="121"/>
      <c r="Y50" s="120"/>
      <c r="Z50" s="119"/>
      <c r="AA50" s="120"/>
      <c r="AB50" s="121"/>
      <c r="AC50" s="120"/>
    </row>
    <row r="51" spans="2:240" ht="38.25" customHeight="1">
      <c r="E51" s="107"/>
      <c r="G51" s="105" t="s">
        <v>106</v>
      </c>
      <c r="H51" s="216" t="s">
        <v>107</v>
      </c>
      <c r="I51" s="217"/>
      <c r="J51" s="217"/>
      <c r="K51" s="217"/>
      <c r="L51" s="217"/>
      <c r="M51" s="218"/>
      <c r="N51" s="7"/>
      <c r="O51" s="9">
        <f>SUM(O53:O55)</f>
        <v>0</v>
      </c>
      <c r="P51" s="9">
        <f>SUM(P53:P55)</f>
        <v>0</v>
      </c>
      <c r="Q51" s="9">
        <f>SUM(Q53:Q55)</f>
        <v>0</v>
      </c>
      <c r="R51" s="9"/>
      <c r="S51" s="9">
        <f>SUM(S53:S55)</f>
        <v>0</v>
      </c>
      <c r="T51" s="9">
        <f>SUM(T53:T55)</f>
        <v>0</v>
      </c>
      <c r="U51" s="9">
        <f>SUM(U53:U55)</f>
        <v>0</v>
      </c>
      <c r="V51" s="9"/>
      <c r="W51" s="9">
        <f>SUM(W53:W55)</f>
        <v>0</v>
      </c>
      <c r="X51" s="9">
        <f>SUM(X53:X55)</f>
        <v>0</v>
      </c>
      <c r="Y51" s="9">
        <f>SUM(Y53:Y55)</f>
        <v>0</v>
      </c>
      <c r="Z51" s="9"/>
      <c r="AA51" s="9">
        <f>SUM(AA53:AA55)</f>
        <v>0</v>
      </c>
      <c r="AB51" s="9">
        <f>SUM(AB53:AB55)</f>
        <v>0</v>
      </c>
      <c r="AC51" s="9">
        <f>SUM(AC53:AC55)</f>
        <v>0</v>
      </c>
    </row>
    <row r="52" spans="2:240" ht="38.25" customHeight="1">
      <c r="E52" s="107"/>
      <c r="G52" s="106"/>
      <c r="H52" s="74" t="s">
        <v>207</v>
      </c>
      <c r="I52" s="74" t="s">
        <v>210</v>
      </c>
      <c r="J52" s="74" t="s">
        <v>201</v>
      </c>
      <c r="K52" s="60"/>
      <c r="L52" s="60"/>
      <c r="M52" s="60"/>
      <c r="N52" s="7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</row>
    <row r="53" spans="2:240" hidden="1">
      <c r="B53" s="110">
        <v>1</v>
      </c>
      <c r="E53" s="107"/>
      <c r="F53" s="176"/>
      <c r="G53" s="116"/>
      <c r="H53" s="117"/>
      <c r="I53" s="122"/>
      <c r="J53" s="122"/>
      <c r="K53" s="116"/>
      <c r="L53" s="116"/>
      <c r="M53" s="116"/>
      <c r="N53" s="119"/>
      <c r="O53" s="120"/>
      <c r="P53" s="121"/>
      <c r="Q53" s="120"/>
      <c r="R53" s="119"/>
      <c r="S53" s="120"/>
      <c r="T53" s="121"/>
      <c r="U53" s="120"/>
      <c r="V53" s="119"/>
      <c r="W53" s="120"/>
      <c r="X53" s="121"/>
      <c r="Y53" s="120"/>
      <c r="Z53" s="119"/>
      <c r="AA53" s="120"/>
      <c r="AB53" s="121"/>
      <c r="AC53" s="120"/>
    </row>
    <row r="54" spans="2:240" hidden="1">
      <c r="B54" s="110">
        <v>1</v>
      </c>
      <c r="C54" s="110" t="s">
        <v>303</v>
      </c>
      <c r="D54" s="165">
        <f>ROW($D$52)</f>
        <v>52</v>
      </c>
      <c r="E54" s="115"/>
      <c r="F54" s="128" t="s">
        <v>126</v>
      </c>
      <c r="G54" s="61" t="str">
        <f>$G$51 &amp; (ROWS($G$53:G54)-2)+1&amp;"."</f>
        <v>6.1.</v>
      </c>
      <c r="H54" s="132"/>
      <c r="I54" s="96"/>
      <c r="J54" s="96"/>
      <c r="K54" s="60"/>
      <c r="L54" s="60"/>
      <c r="M54" s="60"/>
      <c r="N54" s="147"/>
      <c r="O54" s="148"/>
      <c r="P54" s="149"/>
      <c r="Q54" s="148"/>
      <c r="R54" s="147"/>
      <c r="S54" s="148"/>
      <c r="T54" s="149"/>
      <c r="U54" s="148"/>
      <c r="V54" s="147"/>
      <c r="W54" s="148"/>
      <c r="X54" s="149"/>
      <c r="Y54" s="148"/>
      <c r="Z54" s="147"/>
      <c r="AA54" s="148"/>
      <c r="AB54" s="149"/>
      <c r="AC54" s="148"/>
    </row>
    <row r="55" spans="2:240" hidden="1">
      <c r="B55" s="110">
        <v>1</v>
      </c>
      <c r="E55" s="107"/>
      <c r="F55" s="176"/>
      <c r="G55" s="116"/>
      <c r="H55" s="117"/>
      <c r="I55" s="122"/>
      <c r="J55" s="122"/>
      <c r="K55" s="116"/>
      <c r="L55" s="116"/>
      <c r="M55" s="116"/>
      <c r="N55" s="119"/>
      <c r="O55" s="120"/>
      <c r="P55" s="121"/>
      <c r="Q55" s="120"/>
      <c r="R55" s="119"/>
      <c r="S55" s="120"/>
      <c r="T55" s="121"/>
      <c r="U55" s="120"/>
      <c r="V55" s="119"/>
      <c r="W55" s="120"/>
      <c r="X55" s="121"/>
      <c r="Y55" s="120"/>
      <c r="Z55" s="119"/>
      <c r="AA55" s="120"/>
      <c r="AB55" s="121"/>
      <c r="AC55" s="120"/>
    </row>
    <row r="56" spans="2:240">
      <c r="E56" s="107"/>
      <c r="F56" s="176"/>
      <c r="G56" s="133"/>
      <c r="H56" s="129" t="s">
        <v>125</v>
      </c>
      <c r="I56" s="126"/>
      <c r="J56" s="126"/>
      <c r="K56" s="60"/>
      <c r="L56" s="60"/>
      <c r="M56" s="60"/>
      <c r="N56" s="123"/>
      <c r="O56" s="124"/>
      <c r="P56" s="125"/>
      <c r="Q56" s="124"/>
      <c r="R56" s="123"/>
      <c r="S56" s="124"/>
      <c r="T56" s="125"/>
      <c r="U56" s="124"/>
      <c r="V56" s="123"/>
      <c r="W56" s="124"/>
      <c r="X56" s="125"/>
      <c r="Y56" s="124"/>
      <c r="Z56" s="123"/>
      <c r="AA56" s="124"/>
      <c r="AB56" s="125"/>
      <c r="AC56" s="124"/>
    </row>
    <row r="57" spans="2:240" hidden="1">
      <c r="B57" s="110">
        <v>1</v>
      </c>
      <c r="E57" s="107"/>
      <c r="F57" s="176"/>
      <c r="G57" s="116"/>
      <c r="H57" s="117"/>
      <c r="I57" s="122"/>
      <c r="J57" s="122" t="s">
        <v>127</v>
      </c>
      <c r="K57" s="116"/>
      <c r="L57" s="116"/>
      <c r="M57" s="116"/>
      <c r="N57" s="119"/>
      <c r="O57" s="120"/>
      <c r="P57" s="121"/>
      <c r="Q57" s="120"/>
      <c r="R57" s="119"/>
      <c r="S57" s="120"/>
      <c r="T57" s="121"/>
      <c r="U57" s="120"/>
      <c r="V57" s="119"/>
      <c r="W57" s="120"/>
      <c r="X57" s="121"/>
      <c r="Y57" s="120"/>
      <c r="Z57" s="119"/>
      <c r="AA57" s="120"/>
      <c r="AB57" s="121"/>
      <c r="AC57" s="120"/>
    </row>
    <row r="58" spans="2:240" ht="35.25" customHeight="1">
      <c r="E58" s="107"/>
      <c r="G58" s="145" t="s">
        <v>112</v>
      </c>
      <c r="H58" s="220" t="s">
        <v>113</v>
      </c>
      <c r="I58" s="221"/>
      <c r="J58" s="221"/>
      <c r="K58" s="221"/>
      <c r="L58" s="221"/>
      <c r="M58" s="222"/>
      <c r="N58" s="52"/>
      <c r="O58" s="53">
        <f>SUM(O60:O62)</f>
        <v>0</v>
      </c>
      <c r="P58" s="53">
        <f t="shared" ref="P58:AC58" si="0">SUM(P60:P62)</f>
        <v>0</v>
      </c>
      <c r="Q58" s="53">
        <f t="shared" si="0"/>
        <v>0</v>
      </c>
      <c r="R58" s="53"/>
      <c r="S58" s="53">
        <f t="shared" si="0"/>
        <v>0</v>
      </c>
      <c r="T58" s="53">
        <f t="shared" si="0"/>
        <v>0</v>
      </c>
      <c r="U58" s="53">
        <f t="shared" si="0"/>
        <v>0</v>
      </c>
      <c r="V58" s="53"/>
      <c r="W58" s="53">
        <f t="shared" si="0"/>
        <v>0</v>
      </c>
      <c r="X58" s="53">
        <f t="shared" si="0"/>
        <v>0</v>
      </c>
      <c r="Y58" s="53">
        <f t="shared" si="0"/>
        <v>0</v>
      </c>
      <c r="Z58" s="53"/>
      <c r="AA58" s="53">
        <f t="shared" si="0"/>
        <v>0</v>
      </c>
      <c r="AB58" s="53">
        <f t="shared" si="0"/>
        <v>0</v>
      </c>
      <c r="AC58" s="53">
        <f t="shared" si="0"/>
        <v>0</v>
      </c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  <c r="BK58" s="54"/>
      <c r="BL58" s="54"/>
      <c r="BM58" s="54"/>
      <c r="BN58" s="54"/>
      <c r="BO58" s="54"/>
      <c r="BP58" s="54"/>
      <c r="BQ58" s="54"/>
      <c r="BR58" s="54"/>
      <c r="BS58" s="54"/>
      <c r="BT58" s="54"/>
      <c r="BU58" s="54"/>
      <c r="BV58" s="54"/>
      <c r="BW58" s="54"/>
      <c r="BX58" s="54"/>
      <c r="BY58" s="54"/>
      <c r="BZ58" s="54"/>
      <c r="CA58" s="54"/>
      <c r="CB58" s="54"/>
      <c r="CC58" s="54"/>
      <c r="CD58" s="54"/>
      <c r="CE58" s="54"/>
      <c r="CF58" s="54"/>
      <c r="CG58" s="54"/>
      <c r="CH58" s="54"/>
      <c r="CI58" s="54"/>
      <c r="CJ58" s="54"/>
      <c r="CK58" s="54"/>
      <c r="CL58" s="54"/>
      <c r="CM58" s="54"/>
      <c r="CN58" s="54"/>
      <c r="CO58" s="54"/>
      <c r="CP58" s="54"/>
      <c r="CQ58" s="54"/>
      <c r="CR58" s="54"/>
      <c r="CS58" s="54"/>
      <c r="CT58" s="54"/>
      <c r="CU58" s="54"/>
      <c r="CV58" s="54"/>
      <c r="CW58" s="54"/>
      <c r="CX58" s="54"/>
      <c r="CY58" s="54"/>
      <c r="CZ58" s="54"/>
      <c r="DA58" s="54"/>
      <c r="DB58" s="54"/>
      <c r="DC58" s="54"/>
      <c r="DD58" s="54"/>
      <c r="DE58" s="54"/>
      <c r="DF58" s="54"/>
      <c r="DG58" s="54"/>
      <c r="DH58" s="54"/>
      <c r="DI58" s="54"/>
      <c r="DJ58" s="54"/>
      <c r="DK58" s="54"/>
      <c r="DL58" s="54"/>
      <c r="DM58" s="54"/>
      <c r="DN58" s="54"/>
      <c r="DO58" s="54"/>
      <c r="DP58" s="54"/>
      <c r="DQ58" s="54"/>
      <c r="DR58" s="54"/>
      <c r="DS58" s="54"/>
      <c r="DT58" s="54"/>
      <c r="DU58" s="54"/>
      <c r="DV58" s="54"/>
      <c r="DW58" s="54"/>
      <c r="DX58" s="54"/>
      <c r="DY58" s="54"/>
      <c r="DZ58" s="54"/>
      <c r="EA58" s="54"/>
      <c r="EB58" s="54"/>
      <c r="EC58" s="54"/>
      <c r="ED58" s="54"/>
      <c r="EE58" s="54"/>
      <c r="EF58" s="54"/>
      <c r="EG58" s="54"/>
      <c r="EH58" s="54"/>
      <c r="EI58" s="54"/>
      <c r="EJ58" s="54"/>
      <c r="EK58" s="54"/>
      <c r="EL58" s="54"/>
      <c r="EM58" s="54"/>
      <c r="EN58" s="54"/>
      <c r="EO58" s="54"/>
      <c r="EP58" s="54"/>
      <c r="EQ58" s="54"/>
      <c r="ER58" s="54"/>
      <c r="ES58" s="54"/>
      <c r="ET58" s="54"/>
      <c r="EU58" s="54"/>
      <c r="EV58" s="54"/>
      <c r="EW58" s="54"/>
      <c r="EX58" s="54"/>
      <c r="EY58" s="54"/>
      <c r="EZ58" s="54"/>
      <c r="FA58" s="54"/>
      <c r="FB58" s="54"/>
      <c r="FC58" s="54"/>
      <c r="FD58" s="54"/>
      <c r="FE58" s="54"/>
      <c r="FF58" s="54"/>
      <c r="FG58" s="54"/>
      <c r="FH58" s="54"/>
      <c r="FI58" s="54"/>
      <c r="FJ58" s="54"/>
      <c r="FK58" s="54"/>
      <c r="FL58" s="54"/>
      <c r="FM58" s="54"/>
      <c r="FN58" s="54"/>
      <c r="FO58" s="54"/>
      <c r="FP58" s="54"/>
      <c r="FQ58" s="54"/>
      <c r="FR58" s="54"/>
      <c r="FS58" s="54"/>
      <c r="FT58" s="54"/>
      <c r="FU58" s="54"/>
      <c r="FV58" s="54"/>
      <c r="FW58" s="54"/>
      <c r="FX58" s="54"/>
      <c r="FY58" s="54"/>
      <c r="FZ58" s="54"/>
      <c r="GA58" s="54"/>
      <c r="GB58" s="54"/>
      <c r="GC58" s="54"/>
      <c r="GD58" s="54"/>
      <c r="GE58" s="54"/>
      <c r="GF58" s="54"/>
      <c r="GG58" s="54"/>
      <c r="GH58" s="54"/>
      <c r="GI58" s="54"/>
      <c r="GJ58" s="54"/>
      <c r="GK58" s="54"/>
      <c r="GL58" s="54"/>
      <c r="GM58" s="54"/>
      <c r="GN58" s="54"/>
      <c r="GO58" s="54"/>
      <c r="GP58" s="54"/>
      <c r="GQ58" s="54"/>
      <c r="GR58" s="54"/>
      <c r="GS58" s="54"/>
      <c r="GT58" s="54"/>
      <c r="GU58" s="54"/>
      <c r="GV58" s="54"/>
      <c r="GW58" s="54"/>
      <c r="GX58" s="54"/>
      <c r="GY58" s="54"/>
      <c r="GZ58" s="54"/>
      <c r="HA58" s="54"/>
      <c r="HB58" s="54"/>
      <c r="HC58" s="54"/>
      <c r="HD58" s="54"/>
      <c r="HE58" s="54"/>
      <c r="HF58" s="54"/>
      <c r="HG58" s="54"/>
      <c r="HH58" s="54"/>
      <c r="HI58" s="54"/>
      <c r="HJ58" s="54"/>
      <c r="HK58" s="54"/>
      <c r="HL58" s="54"/>
      <c r="HM58" s="54"/>
      <c r="HN58" s="54"/>
      <c r="HO58" s="54"/>
      <c r="HP58" s="54"/>
      <c r="HQ58" s="54"/>
      <c r="HR58" s="54"/>
      <c r="HS58" s="54"/>
      <c r="HT58" s="54"/>
      <c r="HU58" s="54"/>
      <c r="HV58" s="54"/>
      <c r="HW58" s="54"/>
      <c r="HX58" s="54"/>
      <c r="HY58" s="54"/>
      <c r="HZ58" s="54"/>
      <c r="IA58" s="54"/>
      <c r="IB58" s="54"/>
      <c r="IC58" s="54"/>
      <c r="ID58" s="54"/>
      <c r="IE58" s="54"/>
      <c r="IF58" s="54"/>
    </row>
    <row r="59" spans="2:240" ht="35.25" customHeight="1">
      <c r="E59" s="107"/>
      <c r="G59" s="144"/>
      <c r="H59" s="75" t="s">
        <v>242</v>
      </c>
      <c r="I59" s="75" t="s">
        <v>245</v>
      </c>
      <c r="J59" s="75" t="s">
        <v>201</v>
      </c>
      <c r="K59" s="60"/>
      <c r="L59" s="60"/>
      <c r="M59" s="60"/>
      <c r="N59" s="52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4"/>
      <c r="AE59" s="54"/>
      <c r="AF59" s="54"/>
      <c r="AG59" s="54"/>
      <c r="AH59" s="54"/>
      <c r="AI59" s="54"/>
      <c r="AJ59" s="54"/>
      <c r="AK59" s="54"/>
      <c r="AL59" s="54"/>
      <c r="AM59" s="54"/>
      <c r="AN59" s="54"/>
      <c r="AO59" s="54"/>
      <c r="AP59" s="54"/>
      <c r="AQ59" s="54"/>
      <c r="AR59" s="54"/>
      <c r="AS59" s="54"/>
      <c r="AT59" s="54"/>
      <c r="AU59" s="54"/>
      <c r="AV59" s="54"/>
      <c r="AW59" s="54"/>
      <c r="AX59" s="54"/>
      <c r="AY59" s="54"/>
      <c r="AZ59" s="54"/>
      <c r="BA59" s="54"/>
      <c r="BB59" s="54"/>
      <c r="BC59" s="54"/>
      <c r="BD59" s="54"/>
      <c r="BE59" s="54"/>
      <c r="BF59" s="54"/>
      <c r="BG59" s="54"/>
      <c r="BH59" s="54"/>
      <c r="BI59" s="54"/>
      <c r="BJ59" s="54"/>
      <c r="BK59" s="54"/>
      <c r="BL59" s="54"/>
      <c r="BM59" s="54"/>
      <c r="BN59" s="54"/>
      <c r="BO59" s="54"/>
      <c r="BP59" s="54"/>
      <c r="BQ59" s="54"/>
      <c r="BR59" s="54"/>
      <c r="BS59" s="54"/>
      <c r="BT59" s="54"/>
      <c r="BU59" s="54"/>
      <c r="BV59" s="54"/>
      <c r="BW59" s="54"/>
      <c r="BX59" s="54"/>
      <c r="BY59" s="54"/>
      <c r="BZ59" s="54"/>
      <c r="CA59" s="54"/>
      <c r="CB59" s="54"/>
      <c r="CC59" s="54"/>
      <c r="CD59" s="54"/>
      <c r="CE59" s="54"/>
      <c r="CF59" s="54"/>
      <c r="CG59" s="54"/>
      <c r="CH59" s="54"/>
      <c r="CI59" s="54"/>
      <c r="CJ59" s="54"/>
      <c r="CK59" s="54"/>
      <c r="CL59" s="54"/>
      <c r="CM59" s="54"/>
      <c r="CN59" s="54"/>
      <c r="CO59" s="54"/>
      <c r="CP59" s="54"/>
      <c r="CQ59" s="54"/>
      <c r="CR59" s="54"/>
      <c r="CS59" s="54"/>
      <c r="CT59" s="54"/>
      <c r="CU59" s="54"/>
      <c r="CV59" s="54"/>
      <c r="CW59" s="54"/>
      <c r="CX59" s="54"/>
      <c r="CY59" s="54"/>
      <c r="CZ59" s="54"/>
      <c r="DA59" s="54"/>
      <c r="DB59" s="54"/>
      <c r="DC59" s="54"/>
      <c r="DD59" s="54"/>
      <c r="DE59" s="54"/>
      <c r="DF59" s="54"/>
      <c r="DG59" s="54"/>
      <c r="DH59" s="54"/>
      <c r="DI59" s="54"/>
      <c r="DJ59" s="54"/>
      <c r="DK59" s="54"/>
      <c r="DL59" s="54"/>
      <c r="DM59" s="54"/>
      <c r="DN59" s="54"/>
      <c r="DO59" s="54"/>
      <c r="DP59" s="54"/>
      <c r="DQ59" s="54"/>
      <c r="DR59" s="54"/>
      <c r="DS59" s="54"/>
      <c r="DT59" s="54"/>
      <c r="DU59" s="54"/>
      <c r="DV59" s="54"/>
      <c r="DW59" s="54"/>
      <c r="DX59" s="54"/>
      <c r="DY59" s="54"/>
      <c r="DZ59" s="54"/>
      <c r="EA59" s="54"/>
      <c r="EB59" s="54"/>
      <c r="EC59" s="54"/>
      <c r="ED59" s="54"/>
      <c r="EE59" s="54"/>
      <c r="EF59" s="54"/>
      <c r="EG59" s="54"/>
      <c r="EH59" s="54"/>
      <c r="EI59" s="54"/>
      <c r="EJ59" s="54"/>
      <c r="EK59" s="54"/>
      <c r="EL59" s="54"/>
      <c r="EM59" s="54"/>
      <c r="EN59" s="54"/>
      <c r="EO59" s="54"/>
      <c r="EP59" s="54"/>
      <c r="EQ59" s="54"/>
      <c r="ER59" s="54"/>
      <c r="ES59" s="54"/>
      <c r="ET59" s="54"/>
      <c r="EU59" s="54"/>
      <c r="EV59" s="54"/>
      <c r="EW59" s="54"/>
      <c r="EX59" s="54"/>
      <c r="EY59" s="54"/>
      <c r="EZ59" s="54"/>
      <c r="FA59" s="54"/>
      <c r="FB59" s="54"/>
      <c r="FC59" s="54"/>
      <c r="FD59" s="54"/>
      <c r="FE59" s="54"/>
      <c r="FF59" s="54"/>
      <c r="FG59" s="54"/>
      <c r="FH59" s="54"/>
      <c r="FI59" s="54"/>
      <c r="FJ59" s="54"/>
      <c r="FK59" s="54"/>
      <c r="FL59" s="54"/>
      <c r="FM59" s="54"/>
      <c r="FN59" s="54"/>
      <c r="FO59" s="54"/>
      <c r="FP59" s="54"/>
      <c r="FQ59" s="54"/>
      <c r="FR59" s="54"/>
      <c r="FS59" s="54"/>
      <c r="FT59" s="54"/>
      <c r="FU59" s="54"/>
      <c r="FV59" s="54"/>
      <c r="FW59" s="54"/>
      <c r="FX59" s="54"/>
      <c r="FY59" s="54"/>
      <c r="FZ59" s="54"/>
      <c r="GA59" s="54"/>
      <c r="GB59" s="54"/>
      <c r="GC59" s="54"/>
      <c r="GD59" s="54"/>
      <c r="GE59" s="54"/>
      <c r="GF59" s="54"/>
      <c r="GG59" s="54"/>
      <c r="GH59" s="54"/>
      <c r="GI59" s="54"/>
      <c r="GJ59" s="54"/>
      <c r="GK59" s="54"/>
      <c r="GL59" s="54"/>
      <c r="GM59" s="54"/>
      <c r="GN59" s="54"/>
      <c r="GO59" s="54"/>
      <c r="GP59" s="54"/>
      <c r="GQ59" s="54"/>
      <c r="GR59" s="54"/>
      <c r="GS59" s="54"/>
      <c r="GT59" s="54"/>
      <c r="GU59" s="54"/>
      <c r="GV59" s="54"/>
      <c r="GW59" s="54"/>
      <c r="GX59" s="54"/>
      <c r="GY59" s="54"/>
      <c r="GZ59" s="54"/>
      <c r="HA59" s="54"/>
      <c r="HB59" s="54"/>
      <c r="HC59" s="54"/>
      <c r="HD59" s="54"/>
      <c r="HE59" s="54"/>
      <c r="HF59" s="54"/>
      <c r="HG59" s="54"/>
      <c r="HH59" s="54"/>
      <c r="HI59" s="54"/>
      <c r="HJ59" s="54"/>
      <c r="HK59" s="54"/>
      <c r="HL59" s="54"/>
      <c r="HM59" s="54"/>
      <c r="HN59" s="54"/>
      <c r="HO59" s="54"/>
      <c r="HP59" s="54"/>
      <c r="HQ59" s="54"/>
      <c r="HR59" s="54"/>
      <c r="HS59" s="54"/>
      <c r="HT59" s="54"/>
      <c r="HU59" s="54"/>
      <c r="HV59" s="54"/>
      <c r="HW59" s="54"/>
      <c r="HX59" s="54"/>
      <c r="HY59" s="54"/>
      <c r="HZ59" s="54"/>
      <c r="IA59" s="54"/>
      <c r="IB59" s="54"/>
      <c r="IC59" s="54"/>
      <c r="ID59" s="54"/>
      <c r="IE59" s="54"/>
      <c r="IF59" s="54"/>
    </row>
    <row r="60" spans="2:240" hidden="1">
      <c r="B60" s="110">
        <v>1</v>
      </c>
      <c r="E60" s="107"/>
      <c r="F60" s="176"/>
      <c r="G60" s="116"/>
      <c r="H60" s="117"/>
      <c r="I60" s="134"/>
      <c r="J60" s="134"/>
      <c r="K60" s="116"/>
      <c r="L60" s="116"/>
      <c r="M60" s="116"/>
      <c r="N60" s="136"/>
      <c r="O60" s="137"/>
      <c r="P60" s="136"/>
      <c r="Q60" s="137"/>
      <c r="R60" s="138"/>
      <c r="S60" s="136"/>
      <c r="T60" s="138"/>
      <c r="U60" s="138"/>
      <c r="V60" s="137"/>
      <c r="W60" s="139"/>
      <c r="X60" s="120"/>
      <c r="Y60" s="120"/>
      <c r="Z60" s="137"/>
      <c r="AA60" s="139"/>
      <c r="AB60" s="120"/>
      <c r="AC60" s="120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4"/>
      <c r="BK60" s="54"/>
      <c r="BL60" s="54"/>
      <c r="BM60" s="54"/>
      <c r="BN60" s="54"/>
      <c r="BO60" s="54"/>
      <c r="BP60" s="54"/>
      <c r="BQ60" s="54"/>
      <c r="BR60" s="54"/>
      <c r="BS60" s="54"/>
      <c r="BT60" s="54"/>
      <c r="BU60" s="54"/>
      <c r="BV60" s="54"/>
      <c r="BW60" s="54"/>
      <c r="BX60" s="54"/>
      <c r="BY60" s="54"/>
      <c r="BZ60" s="54"/>
      <c r="CA60" s="54"/>
      <c r="CB60" s="54"/>
      <c r="CC60" s="54"/>
      <c r="CD60" s="54"/>
      <c r="CE60" s="54"/>
      <c r="CF60" s="54"/>
      <c r="CG60" s="54"/>
      <c r="CH60" s="54"/>
      <c r="CI60" s="54"/>
      <c r="CJ60" s="54"/>
      <c r="CK60" s="54"/>
      <c r="CL60" s="54"/>
      <c r="CM60" s="54"/>
      <c r="CN60" s="54"/>
      <c r="CO60" s="54"/>
      <c r="CP60" s="54"/>
      <c r="CQ60" s="54"/>
      <c r="CR60" s="54"/>
      <c r="CS60" s="54"/>
      <c r="CT60" s="54"/>
      <c r="CU60" s="54"/>
      <c r="CV60" s="54"/>
      <c r="CW60" s="54"/>
      <c r="CX60" s="54"/>
      <c r="CY60" s="54"/>
      <c r="CZ60" s="54"/>
      <c r="DA60" s="54"/>
      <c r="DB60" s="54"/>
      <c r="DC60" s="54"/>
      <c r="DD60" s="54"/>
      <c r="DE60" s="54"/>
      <c r="DF60" s="54"/>
      <c r="DG60" s="54"/>
      <c r="DH60" s="54"/>
      <c r="DI60" s="54"/>
      <c r="DJ60" s="54"/>
      <c r="DK60" s="54"/>
      <c r="DL60" s="54"/>
      <c r="DM60" s="54"/>
      <c r="DN60" s="54"/>
      <c r="DO60" s="54"/>
      <c r="DP60" s="54"/>
      <c r="DQ60" s="54"/>
      <c r="DR60" s="54"/>
      <c r="DS60" s="54"/>
      <c r="DT60" s="54"/>
      <c r="DU60" s="54"/>
      <c r="DV60" s="54"/>
      <c r="DW60" s="54"/>
      <c r="DX60" s="54"/>
      <c r="DY60" s="54"/>
      <c r="DZ60" s="54"/>
      <c r="EA60" s="54"/>
      <c r="EB60" s="54"/>
      <c r="EC60" s="54"/>
      <c r="ED60" s="54"/>
      <c r="EE60" s="54"/>
      <c r="EF60" s="54"/>
      <c r="EG60" s="54"/>
      <c r="EH60" s="54"/>
      <c r="EI60" s="54"/>
      <c r="EJ60" s="54"/>
      <c r="EK60" s="54"/>
      <c r="EL60" s="54"/>
      <c r="EM60" s="54"/>
      <c r="EN60" s="54"/>
      <c r="EO60" s="54"/>
      <c r="EP60" s="54"/>
      <c r="EQ60" s="54"/>
      <c r="ER60" s="54"/>
      <c r="ES60" s="54"/>
      <c r="ET60" s="54"/>
      <c r="EU60" s="54"/>
      <c r="EV60" s="54"/>
      <c r="EW60" s="54"/>
      <c r="EX60" s="54"/>
      <c r="EY60" s="54"/>
      <c r="EZ60" s="54"/>
      <c r="FA60" s="54"/>
      <c r="FB60" s="54"/>
      <c r="FC60" s="54"/>
      <c r="FD60" s="54"/>
      <c r="FE60" s="54"/>
      <c r="FF60" s="54"/>
      <c r="FG60" s="54"/>
      <c r="FH60" s="54"/>
      <c r="FI60" s="54"/>
      <c r="FJ60" s="54"/>
      <c r="FK60" s="54"/>
      <c r="FL60" s="54"/>
      <c r="FM60" s="54"/>
      <c r="FN60" s="54"/>
      <c r="FO60" s="54"/>
      <c r="FP60" s="54"/>
      <c r="FQ60" s="54"/>
      <c r="FR60" s="54"/>
      <c r="FS60" s="54"/>
      <c r="FT60" s="54"/>
      <c r="FU60" s="54"/>
      <c r="FV60" s="54"/>
      <c r="FW60" s="54"/>
      <c r="FX60" s="54"/>
      <c r="FY60" s="54"/>
      <c r="FZ60" s="54"/>
      <c r="GA60" s="54"/>
      <c r="GB60" s="54"/>
      <c r="GC60" s="54"/>
      <c r="GD60" s="54"/>
      <c r="GE60" s="54"/>
      <c r="GF60" s="54"/>
      <c r="GG60" s="54"/>
      <c r="GH60" s="54"/>
      <c r="GI60" s="54"/>
      <c r="GJ60" s="54"/>
      <c r="GK60" s="54"/>
      <c r="GL60" s="54"/>
      <c r="GM60" s="54"/>
      <c r="GN60" s="54"/>
      <c r="GO60" s="54"/>
      <c r="GP60" s="54"/>
      <c r="GQ60" s="54"/>
      <c r="GR60" s="54"/>
      <c r="GS60" s="54"/>
      <c r="GT60" s="54"/>
      <c r="GU60" s="54"/>
      <c r="GV60" s="54"/>
      <c r="GW60" s="54"/>
      <c r="GX60" s="54"/>
      <c r="GY60" s="54"/>
      <c r="GZ60" s="54"/>
      <c r="HA60" s="54"/>
      <c r="HB60" s="54"/>
      <c r="HC60" s="54"/>
      <c r="HD60" s="54"/>
      <c r="HE60" s="54"/>
      <c r="HF60" s="54"/>
      <c r="HG60" s="54"/>
      <c r="HH60" s="54"/>
      <c r="HI60" s="54"/>
      <c r="HJ60" s="54"/>
      <c r="HK60" s="54"/>
      <c r="HL60" s="54"/>
      <c r="HM60" s="54"/>
      <c r="HN60" s="54"/>
      <c r="HO60" s="54"/>
      <c r="HP60" s="54"/>
      <c r="HQ60" s="54"/>
      <c r="HR60" s="54"/>
      <c r="HS60" s="54"/>
      <c r="HT60" s="54"/>
      <c r="HU60" s="54"/>
      <c r="HV60" s="54"/>
      <c r="HW60" s="54"/>
      <c r="HX60" s="54"/>
      <c r="HY60" s="54"/>
      <c r="HZ60" s="54"/>
      <c r="IA60" s="54"/>
      <c r="IB60" s="54"/>
      <c r="IC60" s="54"/>
      <c r="ID60" s="54"/>
      <c r="IE60" s="54"/>
      <c r="IF60" s="54"/>
    </row>
    <row r="61" spans="2:240" hidden="1">
      <c r="B61" s="110">
        <v>1</v>
      </c>
      <c r="C61" s="110" t="s">
        <v>297</v>
      </c>
      <c r="D61" s="165">
        <f>ROW($D$59)</f>
        <v>59</v>
      </c>
      <c r="E61" s="115"/>
      <c r="F61" s="128" t="s">
        <v>126</v>
      </c>
      <c r="G61" s="61" t="str">
        <f>$G$58 &amp; (ROWS($G$60:G61)-2)+1&amp;"."</f>
        <v>7.1.</v>
      </c>
      <c r="H61" s="96"/>
      <c r="I61" s="172"/>
      <c r="J61" s="172"/>
      <c r="K61" s="60"/>
      <c r="L61" s="60"/>
      <c r="M61" s="60"/>
      <c r="N61" s="150"/>
      <c r="O61" s="151"/>
      <c r="P61" s="152"/>
      <c r="Q61" s="151"/>
      <c r="R61" s="152"/>
      <c r="S61" s="152"/>
      <c r="T61" s="152"/>
      <c r="U61" s="152"/>
      <c r="V61" s="151"/>
      <c r="W61" s="152"/>
      <c r="X61" s="148"/>
      <c r="Y61" s="148"/>
      <c r="Z61" s="151"/>
      <c r="AA61" s="152"/>
      <c r="AB61" s="148"/>
      <c r="AC61" s="148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4"/>
      <c r="BK61" s="54"/>
      <c r="BL61" s="54"/>
      <c r="BM61" s="54"/>
      <c r="BN61" s="54"/>
      <c r="BO61" s="54"/>
      <c r="BP61" s="54"/>
      <c r="BQ61" s="54"/>
      <c r="BR61" s="54"/>
      <c r="BS61" s="54"/>
      <c r="BT61" s="54"/>
      <c r="BU61" s="54"/>
      <c r="BV61" s="54"/>
      <c r="BW61" s="54"/>
      <c r="BX61" s="54"/>
      <c r="BY61" s="54"/>
      <c r="BZ61" s="54"/>
      <c r="CA61" s="54"/>
      <c r="CB61" s="54"/>
      <c r="CC61" s="54"/>
      <c r="CD61" s="54"/>
      <c r="CE61" s="54"/>
      <c r="CF61" s="54"/>
      <c r="CG61" s="54"/>
      <c r="CH61" s="54"/>
      <c r="CI61" s="54"/>
      <c r="CJ61" s="54"/>
      <c r="CK61" s="54"/>
      <c r="CL61" s="54"/>
      <c r="CM61" s="54"/>
      <c r="CN61" s="54"/>
      <c r="CO61" s="54"/>
      <c r="CP61" s="54"/>
      <c r="CQ61" s="54"/>
      <c r="CR61" s="54"/>
      <c r="CS61" s="54"/>
      <c r="CT61" s="54"/>
      <c r="CU61" s="54"/>
      <c r="CV61" s="54"/>
      <c r="CW61" s="54"/>
      <c r="CX61" s="54"/>
      <c r="CY61" s="54"/>
      <c r="CZ61" s="54"/>
      <c r="DA61" s="54"/>
      <c r="DB61" s="54"/>
      <c r="DC61" s="54"/>
      <c r="DD61" s="54"/>
      <c r="DE61" s="54"/>
      <c r="DF61" s="54"/>
      <c r="DG61" s="54"/>
      <c r="DH61" s="54"/>
      <c r="DI61" s="54"/>
      <c r="DJ61" s="54"/>
      <c r="DK61" s="54"/>
      <c r="DL61" s="54"/>
      <c r="DM61" s="54"/>
      <c r="DN61" s="54"/>
      <c r="DO61" s="54"/>
      <c r="DP61" s="54"/>
      <c r="DQ61" s="54"/>
      <c r="DR61" s="54"/>
      <c r="DS61" s="54"/>
      <c r="DT61" s="54"/>
      <c r="DU61" s="54"/>
      <c r="DV61" s="54"/>
      <c r="DW61" s="54"/>
      <c r="DX61" s="54"/>
      <c r="DY61" s="54"/>
      <c r="DZ61" s="54"/>
      <c r="EA61" s="54"/>
      <c r="EB61" s="54"/>
      <c r="EC61" s="54"/>
      <c r="ED61" s="54"/>
      <c r="EE61" s="54"/>
      <c r="EF61" s="54"/>
      <c r="EG61" s="54"/>
      <c r="EH61" s="54"/>
      <c r="EI61" s="54"/>
      <c r="EJ61" s="54"/>
      <c r="EK61" s="54"/>
      <c r="EL61" s="54"/>
      <c r="EM61" s="54"/>
      <c r="EN61" s="54"/>
      <c r="EO61" s="54"/>
      <c r="EP61" s="54"/>
      <c r="EQ61" s="54"/>
      <c r="ER61" s="54"/>
      <c r="ES61" s="54"/>
      <c r="ET61" s="54"/>
      <c r="EU61" s="54"/>
      <c r="EV61" s="54"/>
      <c r="EW61" s="54"/>
      <c r="EX61" s="54"/>
      <c r="EY61" s="54"/>
      <c r="EZ61" s="54"/>
      <c r="FA61" s="54"/>
      <c r="FB61" s="54"/>
      <c r="FC61" s="54"/>
      <c r="FD61" s="54"/>
      <c r="FE61" s="54"/>
      <c r="FF61" s="54"/>
      <c r="FG61" s="54"/>
      <c r="FH61" s="54"/>
      <c r="FI61" s="54"/>
      <c r="FJ61" s="54"/>
      <c r="FK61" s="54"/>
      <c r="FL61" s="54"/>
      <c r="FM61" s="54"/>
      <c r="FN61" s="54"/>
      <c r="FO61" s="54"/>
      <c r="FP61" s="54"/>
      <c r="FQ61" s="54"/>
      <c r="FR61" s="54"/>
      <c r="FS61" s="54"/>
      <c r="FT61" s="54"/>
      <c r="FU61" s="54"/>
      <c r="FV61" s="54"/>
      <c r="FW61" s="54"/>
      <c r="FX61" s="54"/>
      <c r="FY61" s="54"/>
      <c r="FZ61" s="54"/>
      <c r="GA61" s="54"/>
      <c r="GB61" s="54"/>
      <c r="GC61" s="54"/>
      <c r="GD61" s="54"/>
      <c r="GE61" s="54"/>
      <c r="GF61" s="54"/>
      <c r="GG61" s="54"/>
      <c r="GH61" s="54"/>
      <c r="GI61" s="54"/>
      <c r="GJ61" s="54"/>
      <c r="GK61" s="54"/>
      <c r="GL61" s="54"/>
      <c r="GM61" s="54"/>
      <c r="GN61" s="54"/>
      <c r="GO61" s="54"/>
      <c r="GP61" s="54"/>
      <c r="GQ61" s="54"/>
      <c r="GR61" s="54"/>
      <c r="GS61" s="54"/>
      <c r="GT61" s="54"/>
      <c r="GU61" s="54"/>
      <c r="GV61" s="54"/>
      <c r="GW61" s="54"/>
      <c r="GX61" s="54"/>
      <c r="GY61" s="54"/>
      <c r="GZ61" s="54"/>
      <c r="HA61" s="54"/>
      <c r="HB61" s="54"/>
      <c r="HC61" s="54"/>
      <c r="HD61" s="54"/>
      <c r="HE61" s="54"/>
      <c r="HF61" s="54"/>
      <c r="HG61" s="54"/>
      <c r="HH61" s="54"/>
      <c r="HI61" s="54"/>
      <c r="HJ61" s="54"/>
      <c r="HK61" s="54"/>
      <c r="HL61" s="54"/>
      <c r="HM61" s="54"/>
      <c r="HN61" s="54"/>
      <c r="HO61" s="54"/>
      <c r="HP61" s="54"/>
      <c r="HQ61" s="54"/>
      <c r="HR61" s="54"/>
      <c r="HS61" s="54"/>
      <c r="HT61" s="54"/>
      <c r="HU61" s="54"/>
      <c r="HV61" s="54"/>
      <c r="HW61" s="54"/>
      <c r="HX61" s="54"/>
      <c r="HY61" s="54"/>
      <c r="HZ61" s="54"/>
      <c r="IA61" s="54"/>
      <c r="IB61" s="54"/>
      <c r="IC61" s="54"/>
      <c r="ID61" s="54"/>
      <c r="IE61" s="54"/>
      <c r="IF61" s="54"/>
    </row>
    <row r="62" spans="2:240" hidden="1">
      <c r="B62" s="110">
        <v>1</v>
      </c>
      <c r="E62" s="107"/>
      <c r="F62" s="176"/>
      <c r="G62" s="116"/>
      <c r="H62" s="117"/>
      <c r="I62" s="134"/>
      <c r="J62" s="134"/>
      <c r="K62" s="116"/>
      <c r="L62" s="116"/>
      <c r="M62" s="116"/>
      <c r="N62" s="142"/>
      <c r="O62" s="143"/>
      <c r="P62" s="139"/>
      <c r="Q62" s="143"/>
      <c r="R62" s="139"/>
      <c r="S62" s="139"/>
      <c r="T62" s="139"/>
      <c r="U62" s="139"/>
      <c r="V62" s="143"/>
      <c r="W62" s="139"/>
      <c r="X62" s="120"/>
      <c r="Y62" s="120"/>
      <c r="Z62" s="143"/>
      <c r="AA62" s="139"/>
      <c r="AB62" s="120"/>
      <c r="AC62" s="120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54"/>
      <c r="BC62" s="54"/>
      <c r="BD62" s="54"/>
      <c r="BE62" s="54"/>
      <c r="BF62" s="54"/>
      <c r="BG62" s="54"/>
      <c r="BH62" s="54"/>
      <c r="BI62" s="54"/>
      <c r="BJ62" s="54"/>
      <c r="BK62" s="54"/>
      <c r="BL62" s="54"/>
      <c r="BM62" s="54"/>
      <c r="BN62" s="54"/>
      <c r="BO62" s="54"/>
      <c r="BP62" s="54"/>
      <c r="BQ62" s="54"/>
      <c r="BR62" s="54"/>
      <c r="BS62" s="54"/>
      <c r="BT62" s="54"/>
      <c r="BU62" s="54"/>
      <c r="BV62" s="54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4"/>
      <c r="CK62" s="54"/>
      <c r="CL62" s="54"/>
      <c r="CM62" s="54"/>
      <c r="CN62" s="54"/>
      <c r="CO62" s="54"/>
      <c r="CP62" s="54"/>
      <c r="CQ62" s="54"/>
      <c r="CR62" s="54"/>
      <c r="CS62" s="54"/>
      <c r="CT62" s="54"/>
      <c r="CU62" s="54"/>
      <c r="CV62" s="54"/>
      <c r="CW62" s="54"/>
      <c r="CX62" s="54"/>
      <c r="CY62" s="54"/>
      <c r="CZ62" s="54"/>
      <c r="DA62" s="54"/>
      <c r="DB62" s="54"/>
      <c r="DC62" s="54"/>
      <c r="DD62" s="54"/>
      <c r="DE62" s="54"/>
      <c r="DF62" s="54"/>
      <c r="DG62" s="54"/>
      <c r="DH62" s="54"/>
      <c r="DI62" s="54"/>
      <c r="DJ62" s="54"/>
      <c r="DK62" s="54"/>
      <c r="DL62" s="54"/>
      <c r="DM62" s="54"/>
      <c r="DN62" s="54"/>
      <c r="DO62" s="54"/>
      <c r="DP62" s="54"/>
      <c r="DQ62" s="54"/>
      <c r="DR62" s="54"/>
      <c r="DS62" s="54"/>
      <c r="DT62" s="54"/>
      <c r="DU62" s="54"/>
      <c r="DV62" s="54"/>
      <c r="DW62" s="54"/>
      <c r="DX62" s="54"/>
      <c r="DY62" s="54"/>
      <c r="DZ62" s="54"/>
      <c r="EA62" s="54"/>
      <c r="EB62" s="54"/>
      <c r="EC62" s="54"/>
      <c r="ED62" s="54"/>
      <c r="EE62" s="54"/>
      <c r="EF62" s="54"/>
      <c r="EG62" s="54"/>
      <c r="EH62" s="54"/>
      <c r="EI62" s="54"/>
      <c r="EJ62" s="54"/>
      <c r="EK62" s="54"/>
      <c r="EL62" s="54"/>
      <c r="EM62" s="54"/>
      <c r="EN62" s="54"/>
      <c r="EO62" s="54"/>
      <c r="EP62" s="54"/>
      <c r="EQ62" s="54"/>
      <c r="ER62" s="54"/>
      <c r="ES62" s="54"/>
      <c r="ET62" s="54"/>
      <c r="EU62" s="54"/>
      <c r="EV62" s="54"/>
      <c r="EW62" s="54"/>
      <c r="EX62" s="54"/>
      <c r="EY62" s="54"/>
      <c r="EZ62" s="54"/>
      <c r="FA62" s="54"/>
      <c r="FB62" s="54"/>
      <c r="FC62" s="54"/>
      <c r="FD62" s="54"/>
      <c r="FE62" s="54"/>
      <c r="FF62" s="54"/>
      <c r="FG62" s="54"/>
      <c r="FH62" s="54"/>
      <c r="FI62" s="54"/>
      <c r="FJ62" s="54"/>
      <c r="FK62" s="54"/>
      <c r="FL62" s="54"/>
      <c r="FM62" s="54"/>
      <c r="FN62" s="54"/>
      <c r="FO62" s="54"/>
      <c r="FP62" s="54"/>
      <c r="FQ62" s="54"/>
      <c r="FR62" s="54"/>
      <c r="FS62" s="54"/>
      <c r="FT62" s="54"/>
      <c r="FU62" s="54"/>
      <c r="FV62" s="54"/>
      <c r="FW62" s="54"/>
      <c r="FX62" s="54"/>
      <c r="FY62" s="54"/>
      <c r="FZ62" s="54"/>
      <c r="GA62" s="54"/>
      <c r="GB62" s="54"/>
      <c r="GC62" s="54"/>
      <c r="GD62" s="54"/>
      <c r="GE62" s="54"/>
      <c r="GF62" s="54"/>
      <c r="GG62" s="54"/>
      <c r="GH62" s="54"/>
      <c r="GI62" s="54"/>
      <c r="GJ62" s="54"/>
      <c r="GK62" s="54"/>
      <c r="GL62" s="54"/>
      <c r="GM62" s="54"/>
      <c r="GN62" s="54"/>
      <c r="GO62" s="54"/>
      <c r="GP62" s="54"/>
      <c r="GQ62" s="54"/>
      <c r="GR62" s="54"/>
      <c r="GS62" s="54"/>
      <c r="GT62" s="54"/>
      <c r="GU62" s="54"/>
      <c r="GV62" s="54"/>
      <c r="GW62" s="54"/>
      <c r="GX62" s="54"/>
      <c r="GY62" s="54"/>
      <c r="GZ62" s="54"/>
      <c r="HA62" s="54"/>
      <c r="HB62" s="54"/>
      <c r="HC62" s="54"/>
      <c r="HD62" s="54"/>
      <c r="HE62" s="54"/>
      <c r="HF62" s="54"/>
      <c r="HG62" s="54"/>
      <c r="HH62" s="54"/>
      <c r="HI62" s="54"/>
      <c r="HJ62" s="54"/>
      <c r="HK62" s="54"/>
      <c r="HL62" s="54"/>
      <c r="HM62" s="54"/>
      <c r="HN62" s="54"/>
      <c r="HO62" s="54"/>
      <c r="HP62" s="54"/>
      <c r="HQ62" s="54"/>
      <c r="HR62" s="54"/>
      <c r="HS62" s="54"/>
      <c r="HT62" s="54"/>
      <c r="HU62" s="54"/>
      <c r="HV62" s="54"/>
      <c r="HW62" s="54"/>
      <c r="HX62" s="54"/>
      <c r="HY62" s="54"/>
      <c r="HZ62" s="54"/>
      <c r="IA62" s="54"/>
      <c r="IB62" s="54"/>
      <c r="IC62" s="54"/>
      <c r="ID62" s="54"/>
      <c r="IE62" s="54"/>
      <c r="IF62" s="54"/>
    </row>
    <row r="63" spans="2:240">
      <c r="E63" s="107"/>
      <c r="F63" s="176"/>
      <c r="G63" s="133"/>
      <c r="H63" s="129" t="s">
        <v>125</v>
      </c>
      <c r="I63" s="146"/>
      <c r="J63" s="146"/>
      <c r="K63" s="60"/>
      <c r="L63" s="60"/>
      <c r="M63" s="60"/>
      <c r="N63" s="140"/>
      <c r="O63" s="141"/>
      <c r="P63" s="135"/>
      <c r="Q63" s="141"/>
      <c r="R63" s="135"/>
      <c r="S63" s="135"/>
      <c r="T63" s="135"/>
      <c r="U63" s="135"/>
      <c r="V63" s="141"/>
      <c r="W63" s="135"/>
      <c r="X63" s="124"/>
      <c r="Y63" s="124"/>
      <c r="Z63" s="141"/>
      <c r="AA63" s="135"/>
      <c r="AB63" s="124"/>
      <c r="AC63" s="124"/>
      <c r="AD63" s="54"/>
      <c r="AE63" s="54"/>
      <c r="AF63" s="54"/>
      <c r="AG63" s="54"/>
      <c r="AH63" s="54"/>
      <c r="AI63" s="54"/>
      <c r="AJ63" s="54"/>
      <c r="AK63" s="54"/>
      <c r="AL63" s="54"/>
      <c r="AM63" s="54"/>
      <c r="AN63" s="54"/>
      <c r="AO63" s="54"/>
      <c r="AP63" s="54"/>
      <c r="AQ63" s="54"/>
      <c r="AR63" s="54"/>
      <c r="AS63" s="54"/>
      <c r="AT63" s="54"/>
      <c r="AU63" s="54"/>
      <c r="AV63" s="54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4"/>
      <c r="BM63" s="54"/>
      <c r="BN63" s="54"/>
      <c r="BO63" s="54"/>
      <c r="BP63" s="54"/>
      <c r="BQ63" s="54"/>
      <c r="BR63" s="54"/>
      <c r="BS63" s="54"/>
      <c r="BT63" s="54"/>
      <c r="BU63" s="54"/>
      <c r="BV63" s="54"/>
      <c r="BW63" s="54"/>
      <c r="BX63" s="54"/>
      <c r="BY63" s="54"/>
      <c r="BZ63" s="54"/>
      <c r="CA63" s="54"/>
      <c r="CB63" s="54"/>
      <c r="CC63" s="54"/>
      <c r="CD63" s="54"/>
      <c r="CE63" s="54"/>
      <c r="CF63" s="54"/>
      <c r="CG63" s="54"/>
      <c r="CH63" s="54"/>
      <c r="CI63" s="54"/>
      <c r="CJ63" s="54"/>
      <c r="CK63" s="54"/>
      <c r="CL63" s="54"/>
      <c r="CM63" s="54"/>
      <c r="CN63" s="54"/>
      <c r="CO63" s="54"/>
      <c r="CP63" s="54"/>
      <c r="CQ63" s="54"/>
      <c r="CR63" s="54"/>
      <c r="CS63" s="54"/>
      <c r="CT63" s="54"/>
      <c r="CU63" s="54"/>
      <c r="CV63" s="54"/>
      <c r="CW63" s="54"/>
      <c r="CX63" s="54"/>
      <c r="CY63" s="54"/>
      <c r="CZ63" s="54"/>
      <c r="DA63" s="54"/>
      <c r="DB63" s="54"/>
      <c r="DC63" s="54"/>
      <c r="DD63" s="54"/>
      <c r="DE63" s="54"/>
      <c r="DF63" s="54"/>
      <c r="DG63" s="54"/>
      <c r="DH63" s="54"/>
      <c r="DI63" s="54"/>
      <c r="DJ63" s="54"/>
      <c r="DK63" s="54"/>
      <c r="DL63" s="54"/>
      <c r="DM63" s="54"/>
      <c r="DN63" s="54"/>
      <c r="DO63" s="54"/>
      <c r="DP63" s="54"/>
      <c r="DQ63" s="54"/>
      <c r="DR63" s="54"/>
      <c r="DS63" s="54"/>
      <c r="DT63" s="54"/>
      <c r="DU63" s="54"/>
      <c r="DV63" s="54"/>
      <c r="DW63" s="54"/>
      <c r="DX63" s="54"/>
      <c r="DY63" s="54"/>
      <c r="DZ63" s="54"/>
      <c r="EA63" s="54"/>
      <c r="EB63" s="54"/>
      <c r="EC63" s="54"/>
      <c r="ED63" s="54"/>
      <c r="EE63" s="54"/>
      <c r="EF63" s="54"/>
      <c r="EG63" s="54"/>
      <c r="EH63" s="54"/>
      <c r="EI63" s="54"/>
      <c r="EJ63" s="54"/>
      <c r="EK63" s="54"/>
      <c r="EL63" s="54"/>
      <c r="EM63" s="54"/>
      <c r="EN63" s="54"/>
      <c r="EO63" s="54"/>
      <c r="EP63" s="54"/>
      <c r="EQ63" s="54"/>
      <c r="ER63" s="54"/>
      <c r="ES63" s="54"/>
      <c r="ET63" s="54"/>
      <c r="EU63" s="54"/>
      <c r="EV63" s="54"/>
      <c r="EW63" s="54"/>
      <c r="EX63" s="54"/>
      <c r="EY63" s="54"/>
      <c r="EZ63" s="54"/>
      <c r="FA63" s="54"/>
      <c r="FB63" s="54"/>
      <c r="FC63" s="54"/>
      <c r="FD63" s="54"/>
      <c r="FE63" s="54"/>
      <c r="FF63" s="54"/>
      <c r="FG63" s="54"/>
      <c r="FH63" s="54"/>
      <c r="FI63" s="54"/>
      <c r="FJ63" s="54"/>
      <c r="FK63" s="54"/>
      <c r="FL63" s="54"/>
      <c r="FM63" s="54"/>
      <c r="FN63" s="54"/>
      <c r="FO63" s="54"/>
      <c r="FP63" s="54"/>
      <c r="FQ63" s="54"/>
      <c r="FR63" s="54"/>
      <c r="FS63" s="54"/>
      <c r="FT63" s="54"/>
      <c r="FU63" s="54"/>
      <c r="FV63" s="54"/>
      <c r="FW63" s="54"/>
      <c r="FX63" s="54"/>
      <c r="FY63" s="54"/>
      <c r="FZ63" s="54"/>
      <c r="GA63" s="54"/>
      <c r="GB63" s="54"/>
      <c r="GC63" s="54"/>
      <c r="GD63" s="54"/>
      <c r="GE63" s="54"/>
      <c r="GF63" s="54"/>
      <c r="GG63" s="54"/>
      <c r="GH63" s="54"/>
      <c r="GI63" s="54"/>
      <c r="GJ63" s="54"/>
      <c r="GK63" s="54"/>
      <c r="GL63" s="54"/>
      <c r="GM63" s="54"/>
      <c r="GN63" s="54"/>
      <c r="GO63" s="54"/>
      <c r="GP63" s="54"/>
      <c r="GQ63" s="54"/>
      <c r="GR63" s="54"/>
      <c r="GS63" s="54"/>
      <c r="GT63" s="54"/>
      <c r="GU63" s="54"/>
      <c r="GV63" s="54"/>
      <c r="GW63" s="54"/>
      <c r="GX63" s="54"/>
      <c r="GY63" s="54"/>
      <c r="GZ63" s="54"/>
      <c r="HA63" s="54"/>
      <c r="HB63" s="54"/>
      <c r="HC63" s="54"/>
      <c r="HD63" s="54"/>
      <c r="HE63" s="54"/>
      <c r="HF63" s="54"/>
      <c r="HG63" s="54"/>
      <c r="HH63" s="54"/>
      <c r="HI63" s="54"/>
      <c r="HJ63" s="54"/>
      <c r="HK63" s="54"/>
      <c r="HL63" s="54"/>
      <c r="HM63" s="54"/>
      <c r="HN63" s="54"/>
      <c r="HO63" s="54"/>
      <c r="HP63" s="54"/>
      <c r="HQ63" s="54"/>
      <c r="HR63" s="54"/>
      <c r="HS63" s="54"/>
      <c r="HT63" s="54"/>
      <c r="HU63" s="54"/>
      <c r="HV63" s="54"/>
      <c r="HW63" s="54"/>
      <c r="HX63" s="54"/>
      <c r="HY63" s="54"/>
      <c r="HZ63" s="54"/>
      <c r="IA63" s="54"/>
      <c r="IB63" s="54"/>
      <c r="IC63" s="54"/>
      <c r="ID63" s="54"/>
      <c r="IE63" s="54"/>
      <c r="IF63" s="54"/>
    </row>
    <row r="64" spans="2:240" hidden="1">
      <c r="B64" s="110">
        <v>1</v>
      </c>
      <c r="E64" s="107"/>
      <c r="F64" s="176"/>
      <c r="G64" s="116"/>
      <c r="H64" s="117"/>
      <c r="I64" s="134"/>
      <c r="J64" s="134"/>
      <c r="K64" s="116"/>
      <c r="L64" s="116"/>
      <c r="M64" s="116"/>
      <c r="N64" s="142"/>
      <c r="O64" s="143"/>
      <c r="P64" s="139"/>
      <c r="Q64" s="143"/>
      <c r="R64" s="139"/>
      <c r="S64" s="139"/>
      <c r="T64" s="139"/>
      <c r="U64" s="139"/>
      <c r="V64" s="143"/>
      <c r="W64" s="139"/>
      <c r="X64" s="120"/>
      <c r="Y64" s="120"/>
      <c r="Z64" s="143"/>
      <c r="AA64" s="139"/>
      <c r="AB64" s="120"/>
      <c r="AC64" s="120"/>
      <c r="AD64" s="54"/>
      <c r="AE64" s="54"/>
      <c r="AF64" s="54"/>
      <c r="AG64" s="54"/>
      <c r="AH64" s="54"/>
      <c r="AI64" s="54"/>
      <c r="AJ64" s="54"/>
      <c r="AK64" s="54"/>
      <c r="AL64" s="54"/>
      <c r="AM64" s="54"/>
      <c r="AN64" s="54"/>
      <c r="AO64" s="54"/>
      <c r="AP64" s="54"/>
      <c r="AQ64" s="54"/>
      <c r="AR64" s="54"/>
      <c r="AS64" s="54"/>
      <c r="AT64" s="54"/>
      <c r="AU64" s="54"/>
      <c r="AV64" s="54"/>
      <c r="AW64" s="54"/>
      <c r="AX64" s="54"/>
      <c r="AY64" s="54"/>
      <c r="AZ64" s="54"/>
      <c r="BA64" s="54"/>
      <c r="BB64" s="54"/>
      <c r="BC64" s="54"/>
      <c r="BD64" s="54"/>
      <c r="BE64" s="54"/>
      <c r="BF64" s="54"/>
      <c r="BG64" s="54"/>
      <c r="BH64" s="54"/>
      <c r="BI64" s="54"/>
      <c r="BJ64" s="54"/>
      <c r="BK64" s="54"/>
      <c r="BL64" s="54"/>
      <c r="BM64" s="54"/>
      <c r="BN64" s="54"/>
      <c r="BO64" s="54"/>
      <c r="BP64" s="54"/>
      <c r="BQ64" s="54"/>
      <c r="BR64" s="54"/>
      <c r="BS64" s="54"/>
      <c r="BT64" s="54"/>
      <c r="BU64" s="54"/>
      <c r="BV64" s="54"/>
      <c r="BW64" s="54"/>
      <c r="BX64" s="54"/>
      <c r="BY64" s="54"/>
      <c r="BZ64" s="54"/>
      <c r="CA64" s="54"/>
      <c r="CB64" s="54"/>
      <c r="CC64" s="54"/>
      <c r="CD64" s="54"/>
      <c r="CE64" s="54"/>
      <c r="CF64" s="54"/>
      <c r="CG64" s="54"/>
      <c r="CH64" s="54"/>
      <c r="CI64" s="54"/>
      <c r="CJ64" s="54"/>
      <c r="CK64" s="54"/>
      <c r="CL64" s="54"/>
      <c r="CM64" s="54"/>
      <c r="CN64" s="54"/>
      <c r="CO64" s="54"/>
      <c r="CP64" s="54"/>
      <c r="CQ64" s="54"/>
      <c r="CR64" s="54"/>
      <c r="CS64" s="54"/>
      <c r="CT64" s="54"/>
      <c r="CU64" s="54"/>
      <c r="CV64" s="54"/>
      <c r="CW64" s="54"/>
      <c r="CX64" s="54"/>
      <c r="CY64" s="54"/>
      <c r="CZ64" s="54"/>
      <c r="DA64" s="54"/>
      <c r="DB64" s="54"/>
      <c r="DC64" s="54"/>
      <c r="DD64" s="54"/>
      <c r="DE64" s="54"/>
      <c r="DF64" s="54"/>
      <c r="DG64" s="54"/>
      <c r="DH64" s="54"/>
      <c r="DI64" s="54"/>
      <c r="DJ64" s="54"/>
      <c r="DK64" s="54"/>
      <c r="DL64" s="54"/>
      <c r="DM64" s="54"/>
      <c r="DN64" s="54"/>
      <c r="DO64" s="54"/>
      <c r="DP64" s="54"/>
      <c r="DQ64" s="54"/>
      <c r="DR64" s="54"/>
      <c r="DS64" s="54"/>
      <c r="DT64" s="54"/>
      <c r="DU64" s="54"/>
      <c r="DV64" s="54"/>
      <c r="DW64" s="54"/>
      <c r="DX64" s="54"/>
      <c r="DY64" s="54"/>
      <c r="DZ64" s="54"/>
      <c r="EA64" s="54"/>
      <c r="EB64" s="54"/>
      <c r="EC64" s="54"/>
      <c r="ED64" s="54"/>
      <c r="EE64" s="54"/>
      <c r="EF64" s="54"/>
      <c r="EG64" s="54"/>
      <c r="EH64" s="54"/>
      <c r="EI64" s="54"/>
      <c r="EJ64" s="54"/>
      <c r="EK64" s="54"/>
      <c r="EL64" s="54"/>
      <c r="EM64" s="54"/>
      <c r="EN64" s="54"/>
      <c r="EO64" s="54"/>
      <c r="EP64" s="54"/>
      <c r="EQ64" s="54"/>
      <c r="ER64" s="54"/>
      <c r="ES64" s="54"/>
      <c r="ET64" s="54"/>
      <c r="EU64" s="54"/>
      <c r="EV64" s="54"/>
      <c r="EW64" s="54"/>
      <c r="EX64" s="54"/>
      <c r="EY64" s="54"/>
      <c r="EZ64" s="54"/>
      <c r="FA64" s="54"/>
      <c r="FB64" s="54"/>
      <c r="FC64" s="54"/>
      <c r="FD64" s="54"/>
      <c r="FE64" s="54"/>
      <c r="FF64" s="54"/>
      <c r="FG64" s="54"/>
      <c r="FH64" s="54"/>
      <c r="FI64" s="54"/>
      <c r="FJ64" s="54"/>
      <c r="FK64" s="54"/>
      <c r="FL64" s="54"/>
      <c r="FM64" s="54"/>
      <c r="FN64" s="54"/>
      <c r="FO64" s="54"/>
      <c r="FP64" s="54"/>
      <c r="FQ64" s="54"/>
      <c r="FR64" s="54"/>
      <c r="FS64" s="54"/>
      <c r="FT64" s="54"/>
      <c r="FU64" s="54"/>
      <c r="FV64" s="54"/>
      <c r="FW64" s="54"/>
      <c r="FX64" s="54"/>
      <c r="FY64" s="54"/>
      <c r="FZ64" s="54"/>
      <c r="GA64" s="54"/>
      <c r="GB64" s="54"/>
      <c r="GC64" s="54"/>
      <c r="GD64" s="54"/>
      <c r="GE64" s="54"/>
      <c r="GF64" s="54"/>
      <c r="GG64" s="54"/>
      <c r="GH64" s="54"/>
      <c r="GI64" s="54"/>
      <c r="GJ64" s="54"/>
      <c r="GK64" s="54"/>
      <c r="GL64" s="54"/>
      <c r="GM64" s="54"/>
      <c r="GN64" s="54"/>
      <c r="GO64" s="54"/>
      <c r="GP64" s="54"/>
      <c r="GQ64" s="54"/>
      <c r="GR64" s="54"/>
      <c r="GS64" s="54"/>
      <c r="GT64" s="54"/>
      <c r="GU64" s="54"/>
      <c r="GV64" s="54"/>
      <c r="GW64" s="54"/>
      <c r="GX64" s="54"/>
      <c r="GY64" s="54"/>
      <c r="GZ64" s="54"/>
      <c r="HA64" s="54"/>
      <c r="HB64" s="54"/>
      <c r="HC64" s="54"/>
      <c r="HD64" s="54"/>
      <c r="HE64" s="54"/>
      <c r="HF64" s="54"/>
      <c r="HG64" s="54"/>
      <c r="HH64" s="54"/>
      <c r="HI64" s="54"/>
      <c r="HJ64" s="54"/>
      <c r="HK64" s="54"/>
      <c r="HL64" s="54"/>
      <c r="HM64" s="54"/>
      <c r="HN64" s="54"/>
      <c r="HO64" s="54"/>
      <c r="HP64" s="54"/>
      <c r="HQ64" s="54"/>
      <c r="HR64" s="54"/>
      <c r="HS64" s="54"/>
      <c r="HT64" s="54"/>
      <c r="HU64" s="54"/>
      <c r="HV64" s="54"/>
      <c r="HW64" s="54"/>
      <c r="HX64" s="54"/>
      <c r="HY64" s="54"/>
      <c r="HZ64" s="54"/>
      <c r="IA64" s="54"/>
      <c r="IB64" s="54"/>
      <c r="IC64" s="54"/>
      <c r="ID64" s="54"/>
      <c r="IE64" s="54"/>
      <c r="IF64" s="54"/>
    </row>
    <row r="65" spans="1:29" ht="54.75" customHeight="1">
      <c r="E65" s="107"/>
      <c r="G65" s="219" t="s">
        <v>123</v>
      </c>
      <c r="H65" s="219"/>
      <c r="I65" s="219"/>
      <c r="J65" s="219"/>
      <c r="K65" s="219"/>
      <c r="L65" s="219"/>
      <c r="M65" s="219"/>
      <c r="N65" s="219"/>
      <c r="O65" s="219"/>
      <c r="P65" s="219"/>
      <c r="Q65" s="219"/>
      <c r="R65" s="219"/>
      <c r="S65" s="219"/>
      <c r="T65" s="219"/>
      <c r="U65" s="219"/>
      <c r="V65" s="219"/>
      <c r="W65" s="219"/>
      <c r="X65" s="219"/>
      <c r="Y65" s="219"/>
      <c r="Z65" s="219"/>
      <c r="AA65" s="219"/>
      <c r="AB65" s="219"/>
      <c r="AC65" s="219"/>
    </row>
    <row r="66" spans="1:29" ht="47.25">
      <c r="A66" s="114" t="s">
        <v>309</v>
      </c>
      <c r="E66" s="107"/>
      <c r="L66" s="1" t="s">
        <v>127</v>
      </c>
    </row>
    <row r="67" spans="1:29">
      <c r="E67" s="107"/>
    </row>
    <row r="68" spans="1:29">
      <c r="E68" s="107"/>
    </row>
    <row r="69" spans="1:29">
      <c r="E69" s="107"/>
    </row>
    <row r="70" spans="1:29">
      <c r="E70" s="107"/>
    </row>
    <row r="71" spans="1:29">
      <c r="E71" s="107"/>
    </row>
    <row r="72" spans="1:29">
      <c r="E72" s="107"/>
    </row>
    <row r="73" spans="1:29">
      <c r="E73" s="107"/>
    </row>
    <row r="74" spans="1:29">
      <c r="E74" s="107"/>
    </row>
    <row r="75" spans="1:29">
      <c r="E75" s="107"/>
    </row>
    <row r="76" spans="1:29">
      <c r="E76" s="107"/>
    </row>
    <row r="77" spans="1:29">
      <c r="E77" s="107"/>
    </row>
    <row r="78" spans="1:29">
      <c r="E78" s="107"/>
    </row>
    <row r="79" spans="1:29">
      <c r="E79" s="107"/>
    </row>
    <row r="80" spans="1:29">
      <c r="E80" s="107"/>
    </row>
    <row r="81" spans="5:5">
      <c r="E81" s="107"/>
    </row>
    <row r="82" spans="5:5">
      <c r="E82" s="107"/>
    </row>
    <row r="83" spans="5:5">
      <c r="E83" s="107"/>
    </row>
    <row r="84" spans="5:5">
      <c r="E84" s="107"/>
    </row>
    <row r="85" spans="5:5">
      <c r="E85" s="107"/>
    </row>
    <row r="86" spans="5:5">
      <c r="E86" s="107"/>
    </row>
    <row r="87" spans="5:5">
      <c r="E87" s="107"/>
    </row>
    <row r="88" spans="5:5">
      <c r="E88" s="107"/>
    </row>
    <row r="89" spans="5:5">
      <c r="E89" s="107"/>
    </row>
    <row r="90" spans="5:5">
      <c r="E90" s="107"/>
    </row>
    <row r="91" spans="5:5">
      <c r="E91" s="107"/>
    </row>
    <row r="92" spans="5:5">
      <c r="E92" s="107"/>
    </row>
    <row r="93" spans="5:5">
      <c r="E93" s="107"/>
    </row>
    <row r="94" spans="5:5">
      <c r="E94" s="107"/>
    </row>
    <row r="95" spans="5:5">
      <c r="E95" s="107"/>
    </row>
    <row r="96" spans="5:5">
      <c r="E96" s="107"/>
    </row>
    <row r="97" spans="5:5">
      <c r="E97" s="107"/>
    </row>
  </sheetData>
  <sheetProtection password="E96F" sheet="1" objects="1" scenarios="1"/>
  <mergeCells count="17">
    <mergeCell ref="H16:M16"/>
    <mergeCell ref="H23:M23"/>
    <mergeCell ref="H30:M30"/>
    <mergeCell ref="H15:M15"/>
    <mergeCell ref="G11:AC11"/>
    <mergeCell ref="G12:AC12"/>
    <mergeCell ref="G13:G14"/>
    <mergeCell ref="H13:M14"/>
    <mergeCell ref="N13:Q13"/>
    <mergeCell ref="R13:U13"/>
    <mergeCell ref="V13:Y13"/>
    <mergeCell ref="Z13:AC13"/>
    <mergeCell ref="H37:M37"/>
    <mergeCell ref="H44:M44"/>
    <mergeCell ref="H51:M51"/>
    <mergeCell ref="H58:M58"/>
    <mergeCell ref="G65:AC65"/>
  </mergeCells>
  <hyperlinks>
    <hyperlink ref="H21" location="'Прил. № 1.2 не город'!A1" display="Добавить"/>
    <hyperlink ref="H28" location="'Прил. № 1.2 не город'!A1" display="Добавить"/>
    <hyperlink ref="H35" location="'Прил. № 1.2 не город'!A1" display="Добавить"/>
    <hyperlink ref="H42" location="'Прил. № 1.2 не город'!A1" display="Добавить"/>
    <hyperlink ref="H49" location="'Прил. № 1.2 не город'!A1" display="Добавить"/>
    <hyperlink ref="H56" location="'Прил. № 1.2 не город'!A1" display="Добавить"/>
    <hyperlink ref="H63" location="'Прил. № 1.2 не город'!A1" display="Добавить"/>
    <hyperlink ref="F19" location="'Прил. № 1.2 не город'!A1" display="Удалить"/>
    <hyperlink ref="F26" location="'Прил. № 1.2 не город'!A1" display="Удалить"/>
    <hyperlink ref="F40" location="'Прил. № 1.2 не город'!A1" display="Удалить"/>
    <hyperlink ref="F47" location="'Прил. № 1.2 не город'!A1" display="Удалить"/>
    <hyperlink ref="F61" location="'Прил. № 1.2 не город'!A1" display="Удалить"/>
    <hyperlink ref="F33" location="'Прил. № 1.2 не город'!A1" display="Удалить"/>
    <hyperlink ref="F54" location="'Прил. № 1.2 не город'!A1" display="Удалить"/>
  </hyperlinks>
  <pageMargins left="0.23622047244094491" right="0.23622047244094491" top="0" bottom="0" header="0.31496062992125984" footer="0.31496062992125984"/>
  <pageSetup paperSize="9" scale="19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9">
        <x14:dataValidation type="list" allowBlank="1" showInputMessage="1" showErrorMessage="1">
          <x14:formula1>
            <xm:f>Справочник!$AN$5:$AN$8</xm:f>
          </x14:formula1>
          <xm:sqref>J61</xm:sqref>
        </x14:dataValidation>
        <x14:dataValidation type="list" allowBlank="1" showInputMessage="1" showErrorMessage="1">
          <x14:formula1>
            <xm:f>Справочник!$AM$5:$AM$7</xm:f>
          </x14:formula1>
          <xm:sqref>I61</xm:sqref>
        </x14:dataValidation>
        <x14:dataValidation type="list" allowBlank="1" showInputMessage="1" showErrorMessage="1">
          <x14:formula1>
            <xm:f>Справочник!$AL$5:$AL$6</xm:f>
          </x14:formula1>
          <xm:sqref>H61</xm:sqref>
        </x14:dataValidation>
        <x14:dataValidation type="list" allowBlank="1" showInputMessage="1" showErrorMessage="1">
          <x14:formula1>
            <xm:f>Справочник!$G$5:$G$8</xm:f>
          </x14:formula1>
          <xm:sqref>M19</xm:sqref>
        </x14:dataValidation>
        <x14:dataValidation type="list" allowBlank="1" showInputMessage="1" showErrorMessage="1">
          <x14:formula1>
            <xm:f>Справочник!$F$5:$F$6</xm:f>
          </x14:formula1>
          <xm:sqref>L19</xm:sqref>
        </x14:dataValidation>
        <x14:dataValidation type="list" allowBlank="1" showInputMessage="1" showErrorMessage="1">
          <x14:formula1>
            <xm:f>Справочник!$E$5:$E$10</xm:f>
          </x14:formula1>
          <xm:sqref>K19</xm:sqref>
        </x14:dataValidation>
        <x14:dataValidation type="list" allowBlank="1" showInputMessage="1" showErrorMessage="1">
          <x14:formula1>
            <xm:f>Справочник!$D$5:$D$8</xm:f>
          </x14:formula1>
          <xm:sqref>J19</xm:sqref>
        </x14:dataValidation>
        <x14:dataValidation type="list" allowBlank="1" showInputMessage="1" showErrorMessage="1">
          <x14:formula1>
            <xm:f>Справочник!$C$5:$C$6</xm:f>
          </x14:formula1>
          <xm:sqref>I19</xm:sqref>
        </x14:dataValidation>
        <x14:dataValidation type="list" allowBlank="1" showInputMessage="1" showErrorMessage="1">
          <x14:formula1>
            <xm:f>Справочник!$B$5:$B$9</xm:f>
          </x14:formula1>
          <xm:sqref>H19</xm:sqref>
        </x14:dataValidation>
        <x14:dataValidation type="list" allowBlank="1" showInputMessage="1" showErrorMessage="1">
          <x14:formula1>
            <xm:f>Справочник!$O$5:$O$9</xm:f>
          </x14:formula1>
          <xm:sqref>M26</xm:sqref>
        </x14:dataValidation>
        <x14:dataValidation type="list" allowBlank="1" showInputMessage="1" showErrorMessage="1">
          <x14:formula1>
            <xm:f>Справочник!$N$5:$N$9</xm:f>
          </x14:formula1>
          <xm:sqref>L26</xm:sqref>
        </x14:dataValidation>
        <x14:dataValidation type="list" allowBlank="1" showInputMessage="1" showErrorMessage="1">
          <x14:formula1>
            <xm:f>Справочник!$M$5:$M$13</xm:f>
          </x14:formula1>
          <xm:sqref>K26</xm:sqref>
        </x14:dataValidation>
        <x14:dataValidation type="list" allowBlank="1" showInputMessage="1" showErrorMessage="1">
          <x14:formula1>
            <xm:f>Справочник!$L$5:$L$6</xm:f>
          </x14:formula1>
          <xm:sqref>J26</xm:sqref>
        </x14:dataValidation>
        <x14:dataValidation type="list" allowBlank="1" showInputMessage="1" showErrorMessage="1">
          <x14:formula1>
            <xm:f>Справочник!$K$5:$K$6</xm:f>
          </x14:formula1>
          <xm:sqref>I26</xm:sqref>
        </x14:dataValidation>
        <x14:dataValidation type="list" allowBlank="1" showInputMessage="1" showErrorMessage="1">
          <x14:formula1>
            <xm:f>Справочник!$J$5:$J$10</xm:f>
          </x14:formula1>
          <xm:sqref>H26</xm:sqref>
        </x14:dataValidation>
        <x14:dataValidation type="list" allowBlank="1" showInputMessage="1" showErrorMessage="1">
          <x14:formula1>
            <xm:f>Справочник!$U$5:$U$8</xm:f>
          </x14:formula1>
          <xm:sqref>K33</xm:sqref>
        </x14:dataValidation>
        <x14:dataValidation type="list" allowBlank="1" showInputMessage="1" showErrorMessage="1">
          <x14:formula1>
            <xm:f>Справочник!$T$5:$T$8</xm:f>
          </x14:formula1>
          <xm:sqref>J33</xm:sqref>
        </x14:dataValidation>
        <x14:dataValidation type="list" allowBlank="1" showInputMessage="1" showErrorMessage="1">
          <x14:formula1>
            <xm:f>Справочник!$S$5:$S$9</xm:f>
          </x14:formula1>
          <xm:sqref>I33</xm:sqref>
        </x14:dataValidation>
        <x14:dataValidation type="list" allowBlank="1" showInputMessage="1" showErrorMessage="1">
          <x14:formula1>
            <xm:f>Справочник!$R$5:$R$10</xm:f>
          </x14:formula1>
          <xm:sqref>H33</xm:sqref>
        </x14:dataValidation>
        <x14:dataValidation type="list" allowBlank="1" showInputMessage="1" showErrorMessage="1">
          <x14:formula1>
            <xm:f>Справочник!$Z$5:$Z$7</xm:f>
          </x14:formula1>
          <xm:sqref>K40</xm:sqref>
        </x14:dataValidation>
        <x14:dataValidation type="list" allowBlank="1" showInputMessage="1" showErrorMessage="1">
          <x14:formula1>
            <xm:f>Справочник!$Y$5:$Y$16</xm:f>
          </x14:formula1>
          <xm:sqref>J40</xm:sqref>
        </x14:dataValidation>
        <x14:dataValidation type="list" allowBlank="1" showInputMessage="1" showErrorMessage="1">
          <x14:formula1>
            <xm:f>Справочник!$X$5:$X$6</xm:f>
          </x14:formula1>
          <xm:sqref>I40</xm:sqref>
        </x14:dataValidation>
        <x14:dataValidation type="list" allowBlank="1" showInputMessage="1" showErrorMessage="1">
          <x14:formula1>
            <xm:f>Справочник!$W$5:$W$10</xm:f>
          </x14:formula1>
          <xm:sqref>H40</xm:sqref>
        </x14:dataValidation>
        <x14:dataValidation type="list" allowBlank="1" showInputMessage="1" showErrorMessage="1">
          <x14:formula1>
            <xm:f>Справочник!$AD$5:$AD$6</xm:f>
          </x14:formula1>
          <xm:sqref>J47</xm:sqref>
        </x14:dataValidation>
        <x14:dataValidation type="list" allowBlank="1" showInputMessage="1" showErrorMessage="1">
          <x14:formula1>
            <xm:f>Справочник!$AC$5:$AC$15</xm:f>
          </x14:formula1>
          <xm:sqref>I47</xm:sqref>
        </x14:dataValidation>
        <x14:dataValidation type="list" allowBlank="1" showInputMessage="1" showErrorMessage="1">
          <x14:formula1>
            <xm:f>Справочник!$AB$5:$AB$6</xm:f>
          </x14:formula1>
          <xm:sqref>H47</xm:sqref>
        </x14:dataValidation>
        <x14:dataValidation type="list" allowBlank="1" showInputMessage="1" showErrorMessage="1">
          <x14:formula1>
            <xm:f>Справочник!$AI$5:$AI$9</xm:f>
          </x14:formula1>
          <xm:sqref>J54</xm:sqref>
        </x14:dataValidation>
        <x14:dataValidation type="list" allowBlank="1" showInputMessage="1" showErrorMessage="1">
          <x14:formula1>
            <xm:f>Справочник!$AH$5:$AH$14</xm:f>
          </x14:formula1>
          <xm:sqref>I54</xm:sqref>
        </x14:dataValidation>
        <x14:dataValidation type="list" allowBlank="1" showInputMessage="1" showErrorMessage="1">
          <x14:formula1>
            <xm:f>Справочник!$AG$5:$AG$6</xm:f>
          </x14:formula1>
          <xm:sqref>H54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Pr21">
    <pageSetUpPr fitToPage="1"/>
  </sheetPr>
  <dimension ref="A1:V13"/>
  <sheetViews>
    <sheetView view="pageBreakPreview" zoomScaleNormal="85" zoomScaleSheetLayoutView="100" workbookViewId="0">
      <selection activeCell="Q12" sqref="Q12"/>
    </sheetView>
  </sheetViews>
  <sheetFormatPr defaultColWidth="8.85546875" defaultRowHeight="15"/>
  <cols>
    <col min="1" max="1" width="4.7109375" style="2" customWidth="1"/>
    <col min="2" max="2" width="35.85546875" style="2" customWidth="1"/>
    <col min="3" max="6" width="8.7109375" style="2" customWidth="1"/>
    <col min="7" max="7" width="16" style="2" customWidth="1"/>
    <col min="8" max="11" width="8.7109375" style="2" customWidth="1"/>
    <col min="12" max="12" width="15.7109375" style="2" customWidth="1"/>
    <col min="13" max="16" width="8.7109375" style="2" customWidth="1"/>
    <col min="17" max="17" width="26" style="2" customWidth="1"/>
    <col min="18" max="21" width="8.7109375" style="2" hidden="1" customWidth="1"/>
    <col min="22" max="16384" width="8.85546875" style="2"/>
  </cols>
  <sheetData>
    <row r="1" spans="1:22" ht="66" customHeight="1">
      <c r="A1" s="238" t="s">
        <v>10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</row>
    <row r="2" spans="1:22" ht="25.5" customHeight="1">
      <c r="A2" s="239" t="str">
        <f>"Расходы на выполнение мероприятий по технологическому присоединению, предусмотренных пунктами 'а' и 'в' пункта 16 Методических указаний за " &amp;IF(Титульный!C12="","--- выберите период на листе Титульный ---",(Титульный!C12-3)) &amp; " год"</f>
        <v>Расходы на выполнение мероприятий по технологическому присоединению, предусмотренных пунктами 'а' и 'в' пункта 16 Методических указаний за 2018 год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</row>
    <row r="3" spans="1:22" ht="19.149999999999999" customHeight="1">
      <c r="A3" s="240" t="s">
        <v>0</v>
      </c>
      <c r="B3" s="240" t="s">
        <v>2</v>
      </c>
      <c r="C3" s="243" t="str">
        <f>"Год формирования расходов (согласно учетной политике сетевой организации) за " &amp;IF(Титульный!C12="","--- выберите период на листе Титульный ---",(Титульный!C12-3)) &amp; " год"</f>
        <v>Год формирования расходов (согласно учетной политике сетевой организации) за 2018 год</v>
      </c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49"/>
    </row>
    <row r="4" spans="1:22" ht="25.9" customHeight="1">
      <c r="A4" s="241"/>
      <c r="B4" s="241"/>
      <c r="C4" s="232" t="s">
        <v>12</v>
      </c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4"/>
      <c r="R4" s="244" t="s">
        <v>5</v>
      </c>
      <c r="S4" s="244"/>
      <c r="T4" s="244"/>
      <c r="U4" s="244"/>
    </row>
    <row r="5" spans="1:22" ht="34.9" customHeight="1">
      <c r="A5" s="241"/>
      <c r="B5" s="241"/>
      <c r="C5" s="232" t="s">
        <v>90</v>
      </c>
      <c r="D5" s="233"/>
      <c r="E5" s="233"/>
      <c r="F5" s="233"/>
      <c r="G5" s="234"/>
      <c r="H5" s="232" t="s">
        <v>3</v>
      </c>
      <c r="I5" s="233"/>
      <c r="J5" s="233"/>
      <c r="K5" s="233"/>
      <c r="L5" s="234"/>
      <c r="M5" s="232" t="s">
        <v>4</v>
      </c>
      <c r="N5" s="233"/>
      <c r="O5" s="233"/>
      <c r="P5" s="234"/>
      <c r="Q5" s="235" t="s">
        <v>86</v>
      </c>
      <c r="R5" s="244"/>
      <c r="S5" s="244"/>
      <c r="T5" s="244"/>
      <c r="U5" s="244"/>
    </row>
    <row r="6" spans="1:22" ht="29.45" customHeight="1">
      <c r="A6" s="241"/>
      <c r="B6" s="241"/>
      <c r="C6" s="232" t="s">
        <v>120</v>
      </c>
      <c r="D6" s="234"/>
      <c r="E6" s="232" t="s">
        <v>119</v>
      </c>
      <c r="F6" s="234"/>
      <c r="G6" s="245" t="s">
        <v>88</v>
      </c>
      <c r="H6" s="232" t="s">
        <v>120</v>
      </c>
      <c r="I6" s="234"/>
      <c r="J6" s="232" t="s">
        <v>119</v>
      </c>
      <c r="K6" s="234"/>
      <c r="L6" s="245" t="s">
        <v>85</v>
      </c>
      <c r="M6" s="232" t="s">
        <v>120</v>
      </c>
      <c r="N6" s="234"/>
      <c r="O6" s="232" t="s">
        <v>119</v>
      </c>
      <c r="P6" s="234"/>
      <c r="Q6" s="236"/>
      <c r="R6" s="232" t="s">
        <v>51</v>
      </c>
      <c r="S6" s="234"/>
      <c r="T6" s="232" t="s">
        <v>54</v>
      </c>
      <c r="U6" s="234"/>
    </row>
    <row r="7" spans="1:22" s="3" customFormat="1" ht="118.15" customHeight="1">
      <c r="A7" s="242"/>
      <c r="B7" s="242"/>
      <c r="C7" s="36" t="s">
        <v>117</v>
      </c>
      <c r="D7" s="36" t="s">
        <v>118</v>
      </c>
      <c r="E7" s="36" t="s">
        <v>117</v>
      </c>
      <c r="F7" s="36" t="s">
        <v>118</v>
      </c>
      <c r="G7" s="246"/>
      <c r="H7" s="36" t="s">
        <v>117</v>
      </c>
      <c r="I7" s="36" t="s">
        <v>118</v>
      </c>
      <c r="J7" s="36" t="s">
        <v>117</v>
      </c>
      <c r="K7" s="36" t="s">
        <v>118</v>
      </c>
      <c r="L7" s="246"/>
      <c r="M7" s="36" t="s">
        <v>117</v>
      </c>
      <c r="N7" s="36" t="s">
        <v>118</v>
      </c>
      <c r="O7" s="36" t="s">
        <v>117</v>
      </c>
      <c r="P7" s="36" t="s">
        <v>118</v>
      </c>
      <c r="Q7" s="237"/>
      <c r="R7" s="36" t="s">
        <v>52</v>
      </c>
      <c r="S7" s="36" t="s">
        <v>53</v>
      </c>
      <c r="T7" s="36" t="s">
        <v>52</v>
      </c>
      <c r="U7" s="36" t="s">
        <v>53</v>
      </c>
    </row>
    <row r="8" spans="1:22" s="3" customFormat="1" ht="15.75" customHeight="1">
      <c r="A8" s="37">
        <v>1</v>
      </c>
      <c r="B8" s="37">
        <v>2</v>
      </c>
      <c r="C8" s="37">
        <v>3</v>
      </c>
      <c r="D8" s="37">
        <v>4</v>
      </c>
      <c r="E8" s="37">
        <v>5</v>
      </c>
      <c r="F8" s="37">
        <v>6</v>
      </c>
      <c r="G8" s="37">
        <v>7</v>
      </c>
      <c r="H8" s="37">
        <v>8</v>
      </c>
      <c r="I8" s="37">
        <v>9</v>
      </c>
      <c r="J8" s="37">
        <v>10</v>
      </c>
      <c r="K8" s="37">
        <v>11</v>
      </c>
      <c r="L8" s="37">
        <v>12</v>
      </c>
      <c r="M8" s="37">
        <v>13</v>
      </c>
      <c r="N8" s="37">
        <v>14</v>
      </c>
      <c r="O8" s="37">
        <v>15</v>
      </c>
      <c r="P8" s="37">
        <v>16</v>
      </c>
      <c r="Q8" s="37">
        <v>17</v>
      </c>
      <c r="R8" s="37">
        <v>15</v>
      </c>
      <c r="S8" s="37">
        <v>16</v>
      </c>
      <c r="T8" s="37">
        <v>17</v>
      </c>
      <c r="U8" s="37">
        <v>18</v>
      </c>
    </row>
    <row r="9" spans="1:22" ht="51" customHeight="1">
      <c r="A9" s="38">
        <v>1</v>
      </c>
      <c r="B9" s="39" t="s">
        <v>6</v>
      </c>
      <c r="C9" s="5">
        <v>0</v>
      </c>
      <c r="D9" s="5">
        <v>0</v>
      </c>
      <c r="E9" s="5">
        <v>0</v>
      </c>
      <c r="F9" s="5">
        <v>0</v>
      </c>
      <c r="G9" s="50">
        <f>C9+D9+E9+F9</f>
        <v>0</v>
      </c>
      <c r="H9" s="5">
        <v>0</v>
      </c>
      <c r="I9" s="5">
        <v>0</v>
      </c>
      <c r="J9" s="5">
        <v>0</v>
      </c>
      <c r="K9" s="5">
        <v>0</v>
      </c>
      <c r="L9" s="50">
        <f>H9+I9+J9+K9</f>
        <v>0</v>
      </c>
      <c r="M9" s="5">
        <v>0</v>
      </c>
      <c r="N9" s="5">
        <v>0</v>
      </c>
      <c r="O9" s="5">
        <v>0</v>
      </c>
      <c r="P9" s="5">
        <v>0</v>
      </c>
      <c r="Q9" s="50">
        <f>IF(L9=0,0, G9/L9)</f>
        <v>0</v>
      </c>
      <c r="R9" s="40">
        <f t="shared" ref="R9:U11" si="0">IF(H9=0,0,C9/H9)</f>
        <v>0</v>
      </c>
      <c r="S9" s="40">
        <f t="shared" si="0"/>
        <v>0</v>
      </c>
      <c r="T9" s="40">
        <f t="shared" si="0"/>
        <v>0</v>
      </c>
      <c r="U9" s="40">
        <f t="shared" si="0"/>
        <v>0</v>
      </c>
    </row>
    <row r="10" spans="1:22" ht="51" customHeight="1">
      <c r="A10" s="38">
        <v>2</v>
      </c>
      <c r="B10" s="39" t="s">
        <v>7</v>
      </c>
      <c r="C10" s="50" t="s">
        <v>87</v>
      </c>
      <c r="D10" s="50" t="s">
        <v>87</v>
      </c>
      <c r="E10" s="50" t="s">
        <v>87</v>
      </c>
      <c r="F10" s="50" t="s">
        <v>87</v>
      </c>
      <c r="G10" s="50" t="s">
        <v>87</v>
      </c>
      <c r="H10" s="50" t="s">
        <v>87</v>
      </c>
      <c r="I10" s="50" t="s">
        <v>87</v>
      </c>
      <c r="J10" s="50" t="s">
        <v>87</v>
      </c>
      <c r="K10" s="50" t="s">
        <v>87</v>
      </c>
      <c r="L10" s="50" t="s">
        <v>87</v>
      </c>
      <c r="M10" s="50" t="s">
        <v>87</v>
      </c>
      <c r="N10" s="50" t="s">
        <v>87</v>
      </c>
      <c r="O10" s="50" t="s">
        <v>87</v>
      </c>
      <c r="P10" s="50" t="s">
        <v>87</v>
      </c>
      <c r="Q10" s="50" t="s">
        <v>87</v>
      </c>
      <c r="R10" s="40" t="e">
        <f t="shared" si="0"/>
        <v>#VALUE!</v>
      </c>
      <c r="S10" s="40" t="e">
        <f t="shared" si="0"/>
        <v>#VALUE!</v>
      </c>
      <c r="T10" s="40" t="e">
        <f t="shared" si="0"/>
        <v>#VALUE!</v>
      </c>
      <c r="U10" s="40" t="e">
        <f t="shared" si="0"/>
        <v>#VALUE!</v>
      </c>
    </row>
    <row r="11" spans="1:22" ht="26.45" hidden="1" customHeight="1">
      <c r="A11" s="41">
        <v>3</v>
      </c>
      <c r="B11" s="42" t="s">
        <v>8</v>
      </c>
      <c r="C11" s="43" t="e">
        <f>C9+C10</f>
        <v>#VALUE!</v>
      </c>
      <c r="D11" s="43" t="e">
        <f t="shared" ref="D11:P11" si="1">D9+D10</f>
        <v>#VALUE!</v>
      </c>
      <c r="E11" s="43" t="e">
        <f t="shared" si="1"/>
        <v>#VALUE!</v>
      </c>
      <c r="F11" s="43" t="e">
        <f t="shared" si="1"/>
        <v>#VALUE!</v>
      </c>
      <c r="G11" s="43"/>
      <c r="H11" s="43" t="e">
        <f t="shared" si="1"/>
        <v>#VALUE!</v>
      </c>
      <c r="I11" s="43" t="e">
        <f t="shared" si="1"/>
        <v>#VALUE!</v>
      </c>
      <c r="J11" s="43" t="e">
        <f t="shared" si="1"/>
        <v>#VALUE!</v>
      </c>
      <c r="K11" s="43" t="e">
        <f t="shared" si="1"/>
        <v>#VALUE!</v>
      </c>
      <c r="L11" s="43"/>
      <c r="M11" s="43" t="e">
        <f t="shared" si="1"/>
        <v>#VALUE!</v>
      </c>
      <c r="N11" s="43" t="e">
        <f t="shared" si="1"/>
        <v>#VALUE!</v>
      </c>
      <c r="O11" s="43" t="e">
        <f t="shared" si="1"/>
        <v>#VALUE!</v>
      </c>
      <c r="P11" s="43" t="e">
        <f t="shared" si="1"/>
        <v>#VALUE!</v>
      </c>
      <c r="Q11" s="43"/>
      <c r="R11" s="43" t="e">
        <f t="shared" si="0"/>
        <v>#VALUE!</v>
      </c>
      <c r="S11" s="43" t="e">
        <f t="shared" si="0"/>
        <v>#VALUE!</v>
      </c>
      <c r="T11" s="43" t="e">
        <f t="shared" si="0"/>
        <v>#VALUE!</v>
      </c>
      <c r="U11" s="43" t="e">
        <f t="shared" si="0"/>
        <v>#VALUE!</v>
      </c>
    </row>
    <row r="12" spans="1:22" ht="159.75" customHeight="1">
      <c r="A12" s="194" t="s">
        <v>324</v>
      </c>
      <c r="B12" s="39" t="s">
        <v>325</v>
      </c>
      <c r="C12" s="5"/>
      <c r="D12" s="5"/>
      <c r="E12" s="5"/>
      <c r="F12" s="5"/>
      <c r="G12" s="50">
        <f>C12+D12+E12+F12</f>
        <v>0</v>
      </c>
      <c r="H12" s="5"/>
      <c r="I12" s="5"/>
      <c r="J12" s="5"/>
      <c r="K12" s="5"/>
      <c r="L12" s="50">
        <f>H12+I12+J12+K12</f>
        <v>0</v>
      </c>
      <c r="M12" s="5"/>
      <c r="N12" s="5"/>
      <c r="O12" s="5"/>
      <c r="P12" s="5"/>
      <c r="Q12" s="50">
        <f>IF(L12=0,0, G12/L12)</f>
        <v>0</v>
      </c>
      <c r="R12" s="40">
        <f t="shared" ref="R12:U13" si="2">IF(H12=0,0,C12/H12)</f>
        <v>0</v>
      </c>
      <c r="S12" s="40">
        <f t="shared" si="2"/>
        <v>0</v>
      </c>
      <c r="T12" s="40">
        <f t="shared" si="2"/>
        <v>0</v>
      </c>
      <c r="U12" s="40">
        <f t="shared" si="2"/>
        <v>0</v>
      </c>
    </row>
    <row r="13" spans="1:22" ht="84" customHeight="1">
      <c r="A13" s="194" t="s">
        <v>326</v>
      </c>
      <c r="B13" s="39" t="s">
        <v>327</v>
      </c>
      <c r="C13" s="5"/>
      <c r="D13" s="5"/>
      <c r="E13" s="5"/>
      <c r="F13" s="5"/>
      <c r="G13" s="50">
        <f>C13+D13+E13+F13</f>
        <v>0</v>
      </c>
      <c r="H13" s="5"/>
      <c r="I13" s="5"/>
      <c r="J13" s="5"/>
      <c r="K13" s="5"/>
      <c r="L13" s="50">
        <f>H13+I13+J13+K13</f>
        <v>0</v>
      </c>
      <c r="M13" s="5"/>
      <c r="N13" s="5"/>
      <c r="O13" s="5"/>
      <c r="P13" s="5"/>
      <c r="Q13" s="50">
        <f>IF(L13=0,0, G13/L13)</f>
        <v>0</v>
      </c>
      <c r="R13" s="40">
        <f t="shared" si="2"/>
        <v>0</v>
      </c>
      <c r="S13" s="40">
        <f t="shared" si="2"/>
        <v>0</v>
      </c>
      <c r="T13" s="40">
        <f t="shared" si="2"/>
        <v>0</v>
      </c>
      <c r="U13" s="40">
        <f t="shared" si="2"/>
        <v>0</v>
      </c>
    </row>
  </sheetData>
  <sheetProtection password="E96F" sheet="1" objects="1" scenarios="1"/>
  <mergeCells count="21">
    <mergeCell ref="A1:U1"/>
    <mergeCell ref="A2:U2"/>
    <mergeCell ref="A3:A7"/>
    <mergeCell ref="B3:B7"/>
    <mergeCell ref="C6:D6"/>
    <mergeCell ref="E6:F6"/>
    <mergeCell ref="C3:U3"/>
    <mergeCell ref="M5:P5"/>
    <mergeCell ref="R6:S6"/>
    <mergeCell ref="T6:U6"/>
    <mergeCell ref="R4:U5"/>
    <mergeCell ref="M6:N6"/>
    <mergeCell ref="C5:G5"/>
    <mergeCell ref="G6:G7"/>
    <mergeCell ref="L6:L7"/>
    <mergeCell ref="O6:P6"/>
    <mergeCell ref="H5:L5"/>
    <mergeCell ref="C4:Q4"/>
    <mergeCell ref="H6:I6"/>
    <mergeCell ref="J6:K6"/>
    <mergeCell ref="Q5:Q7"/>
  </mergeCells>
  <pageMargins left="0.31496062992125984" right="0.11811023622047245" top="0.74803149606299213" bottom="0.74803149606299213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Pr22">
    <pageSetUpPr fitToPage="1"/>
  </sheetPr>
  <dimension ref="A1:V13"/>
  <sheetViews>
    <sheetView view="pageBreakPreview" zoomScale="80" zoomScaleNormal="85" zoomScaleSheetLayoutView="80" workbookViewId="0">
      <selection activeCell="AA12" sqref="AA12"/>
    </sheetView>
  </sheetViews>
  <sheetFormatPr defaultColWidth="8.85546875" defaultRowHeight="15"/>
  <cols>
    <col min="1" max="1" width="4.7109375" style="2" customWidth="1"/>
    <col min="2" max="2" width="34" style="2" customWidth="1"/>
    <col min="3" max="6" width="8.7109375" style="2" customWidth="1"/>
    <col min="7" max="7" width="16.28515625" style="2" customWidth="1"/>
    <col min="8" max="11" width="8.7109375" style="2" customWidth="1"/>
    <col min="12" max="12" width="15.7109375" style="2" customWidth="1"/>
    <col min="13" max="16" width="8.7109375" style="2" customWidth="1"/>
    <col min="17" max="17" width="26" style="2" customWidth="1"/>
    <col min="18" max="21" width="8.7109375" style="2" hidden="1" customWidth="1"/>
    <col min="22" max="16384" width="8.85546875" style="2"/>
  </cols>
  <sheetData>
    <row r="1" spans="1:22" ht="67.5" customHeight="1">
      <c r="A1" s="238" t="s">
        <v>55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</row>
    <row r="2" spans="1:22" ht="25.5" customHeight="1">
      <c r="A2" s="239" t="str">
        <f>"Расходы на выполнение мероприятий по технологическому присоединению, предусмотренных пунктами 'а' и 'в' пункта 16 Методических указаний за " &amp;IF(Титульный!C12="","--- выберите период на листе Титульный ---",(Титульный!C12-2)) &amp; " год"</f>
        <v>Расходы на выполнение мероприятий по технологическому присоединению, предусмотренных пунктами 'а' и 'в' пункта 16 Методических указаний за 2019 год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</row>
    <row r="3" spans="1:22" ht="19.149999999999999" customHeight="1">
      <c r="A3" s="240" t="s">
        <v>0</v>
      </c>
      <c r="B3" s="240" t="s">
        <v>2</v>
      </c>
      <c r="C3" s="243" t="str">
        <f>"Год формирования расходов (согласно учетной политике сетевой организации) за " &amp;IF(Титульный!C12="","--- выберите период на листе Титульный ---",(Титульный!C12-2)) &amp; " год"</f>
        <v>Год формирования расходов (согласно учетной политике сетевой организации) за 2019 год</v>
      </c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49"/>
    </row>
    <row r="4" spans="1:22" ht="25.9" customHeight="1">
      <c r="A4" s="241"/>
      <c r="B4" s="241"/>
      <c r="C4" s="232" t="s">
        <v>12</v>
      </c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4"/>
      <c r="R4" s="244" t="s">
        <v>5</v>
      </c>
      <c r="S4" s="244"/>
      <c r="T4" s="244"/>
      <c r="U4" s="244"/>
    </row>
    <row r="5" spans="1:22" ht="34.9" customHeight="1">
      <c r="A5" s="241"/>
      <c r="B5" s="241"/>
      <c r="C5" s="232" t="s">
        <v>90</v>
      </c>
      <c r="D5" s="233"/>
      <c r="E5" s="233"/>
      <c r="F5" s="233"/>
      <c r="G5" s="234"/>
      <c r="H5" s="232" t="s">
        <v>3</v>
      </c>
      <c r="I5" s="233"/>
      <c r="J5" s="233"/>
      <c r="K5" s="233"/>
      <c r="L5" s="234"/>
      <c r="M5" s="232" t="s">
        <v>4</v>
      </c>
      <c r="N5" s="233"/>
      <c r="O5" s="233"/>
      <c r="P5" s="234"/>
      <c r="Q5" s="235" t="s">
        <v>86</v>
      </c>
      <c r="R5" s="244"/>
      <c r="S5" s="244"/>
      <c r="T5" s="244"/>
      <c r="U5" s="244"/>
    </row>
    <row r="6" spans="1:22" ht="29.45" customHeight="1">
      <c r="A6" s="241"/>
      <c r="B6" s="241"/>
      <c r="C6" s="232" t="s">
        <v>120</v>
      </c>
      <c r="D6" s="234"/>
      <c r="E6" s="232" t="s">
        <v>119</v>
      </c>
      <c r="F6" s="234"/>
      <c r="G6" s="245" t="s">
        <v>88</v>
      </c>
      <c r="H6" s="232" t="s">
        <v>120</v>
      </c>
      <c r="I6" s="234"/>
      <c r="J6" s="232" t="s">
        <v>119</v>
      </c>
      <c r="K6" s="234"/>
      <c r="L6" s="245" t="s">
        <v>85</v>
      </c>
      <c r="M6" s="232" t="s">
        <v>120</v>
      </c>
      <c r="N6" s="234"/>
      <c r="O6" s="232" t="s">
        <v>119</v>
      </c>
      <c r="P6" s="234"/>
      <c r="Q6" s="236"/>
      <c r="R6" s="232" t="s">
        <v>51</v>
      </c>
      <c r="S6" s="234"/>
      <c r="T6" s="232" t="s">
        <v>54</v>
      </c>
      <c r="U6" s="234"/>
    </row>
    <row r="7" spans="1:22" s="3" customFormat="1" ht="118.15" customHeight="1">
      <c r="A7" s="242"/>
      <c r="B7" s="242"/>
      <c r="C7" s="36" t="s">
        <v>117</v>
      </c>
      <c r="D7" s="36" t="s">
        <v>118</v>
      </c>
      <c r="E7" s="36" t="s">
        <v>117</v>
      </c>
      <c r="F7" s="36" t="s">
        <v>118</v>
      </c>
      <c r="G7" s="246"/>
      <c r="H7" s="36" t="s">
        <v>117</v>
      </c>
      <c r="I7" s="36" t="s">
        <v>118</v>
      </c>
      <c r="J7" s="36" t="s">
        <v>117</v>
      </c>
      <c r="K7" s="36" t="s">
        <v>118</v>
      </c>
      <c r="L7" s="246"/>
      <c r="M7" s="36" t="s">
        <v>117</v>
      </c>
      <c r="N7" s="36" t="s">
        <v>118</v>
      </c>
      <c r="O7" s="36" t="s">
        <v>117</v>
      </c>
      <c r="P7" s="36" t="s">
        <v>118</v>
      </c>
      <c r="Q7" s="237"/>
      <c r="R7" s="36" t="s">
        <v>52</v>
      </c>
      <c r="S7" s="36" t="s">
        <v>53</v>
      </c>
      <c r="T7" s="36" t="s">
        <v>52</v>
      </c>
      <c r="U7" s="36" t="s">
        <v>53</v>
      </c>
    </row>
    <row r="8" spans="1:22" s="3" customFormat="1" ht="15.75" customHeight="1">
      <c r="A8" s="37">
        <v>1</v>
      </c>
      <c r="B8" s="37">
        <v>2</v>
      </c>
      <c r="C8" s="37">
        <v>3</v>
      </c>
      <c r="D8" s="37">
        <v>4</v>
      </c>
      <c r="E8" s="37">
        <v>5</v>
      </c>
      <c r="F8" s="37">
        <v>6</v>
      </c>
      <c r="G8" s="37">
        <v>7</v>
      </c>
      <c r="H8" s="37">
        <v>8</v>
      </c>
      <c r="I8" s="37">
        <v>9</v>
      </c>
      <c r="J8" s="37">
        <v>10</v>
      </c>
      <c r="K8" s="37">
        <v>11</v>
      </c>
      <c r="L8" s="37">
        <v>12</v>
      </c>
      <c r="M8" s="37">
        <v>13</v>
      </c>
      <c r="N8" s="37">
        <v>14</v>
      </c>
      <c r="O8" s="37">
        <v>15</v>
      </c>
      <c r="P8" s="37">
        <v>16</v>
      </c>
      <c r="Q8" s="37">
        <v>17</v>
      </c>
      <c r="R8" s="37">
        <v>15</v>
      </c>
      <c r="S8" s="37">
        <v>16</v>
      </c>
      <c r="T8" s="37">
        <v>17</v>
      </c>
      <c r="U8" s="37">
        <v>18</v>
      </c>
    </row>
    <row r="9" spans="1:22" ht="51" customHeight="1">
      <c r="A9" s="47">
        <v>1</v>
      </c>
      <c r="B9" s="39" t="s">
        <v>6</v>
      </c>
      <c r="C9" s="5">
        <v>267.43</v>
      </c>
      <c r="D9" s="5">
        <v>0</v>
      </c>
      <c r="E9" s="5">
        <v>0</v>
      </c>
      <c r="F9" s="5">
        <v>0</v>
      </c>
      <c r="G9" s="50">
        <f>C9+D9+E9+F9</f>
        <v>267.43</v>
      </c>
      <c r="H9" s="5">
        <v>6</v>
      </c>
      <c r="I9" s="5">
        <v>0</v>
      </c>
      <c r="J9" s="5">
        <v>0</v>
      </c>
      <c r="K9" s="5">
        <v>0</v>
      </c>
      <c r="L9" s="50">
        <f>H9+I9+J9+K9</f>
        <v>6</v>
      </c>
      <c r="M9" s="5">
        <v>90</v>
      </c>
      <c r="N9" s="5">
        <v>0</v>
      </c>
      <c r="O9" s="5">
        <v>0</v>
      </c>
      <c r="P9" s="5">
        <v>0</v>
      </c>
      <c r="Q9" s="50">
        <f>IF(L9=0,0, G9/L9)</f>
        <v>44.571666666666665</v>
      </c>
      <c r="R9" s="40">
        <f t="shared" ref="R9:U11" si="0">IF(H9=0,0,C9/H9)</f>
        <v>44.571666666666665</v>
      </c>
      <c r="S9" s="40">
        <f t="shared" si="0"/>
        <v>0</v>
      </c>
      <c r="T9" s="40">
        <f t="shared" si="0"/>
        <v>0</v>
      </c>
      <c r="U9" s="40">
        <f t="shared" si="0"/>
        <v>0</v>
      </c>
    </row>
    <row r="10" spans="1:22" ht="51" customHeight="1">
      <c r="A10" s="47">
        <v>2</v>
      </c>
      <c r="B10" s="39" t="s">
        <v>7</v>
      </c>
      <c r="C10" s="50" t="s">
        <v>87</v>
      </c>
      <c r="D10" s="50" t="s">
        <v>87</v>
      </c>
      <c r="E10" s="50" t="s">
        <v>87</v>
      </c>
      <c r="F10" s="50" t="s">
        <v>87</v>
      </c>
      <c r="G10" s="50" t="s">
        <v>87</v>
      </c>
      <c r="H10" s="50" t="s">
        <v>87</v>
      </c>
      <c r="I10" s="50" t="s">
        <v>87</v>
      </c>
      <c r="J10" s="50" t="s">
        <v>87</v>
      </c>
      <c r="K10" s="50" t="s">
        <v>87</v>
      </c>
      <c r="L10" s="50" t="s">
        <v>87</v>
      </c>
      <c r="M10" s="50" t="s">
        <v>87</v>
      </c>
      <c r="N10" s="50" t="s">
        <v>87</v>
      </c>
      <c r="O10" s="50" t="s">
        <v>87</v>
      </c>
      <c r="P10" s="50" t="s">
        <v>87</v>
      </c>
      <c r="Q10" s="50" t="s">
        <v>87</v>
      </c>
      <c r="R10" s="40" t="e">
        <f t="shared" si="0"/>
        <v>#VALUE!</v>
      </c>
      <c r="S10" s="40" t="e">
        <f t="shared" si="0"/>
        <v>#VALUE!</v>
      </c>
      <c r="T10" s="40" t="e">
        <f t="shared" si="0"/>
        <v>#VALUE!</v>
      </c>
      <c r="U10" s="40" t="e">
        <f t="shared" si="0"/>
        <v>#VALUE!</v>
      </c>
    </row>
    <row r="11" spans="1:22" ht="26.45" hidden="1" customHeight="1">
      <c r="A11" s="48">
        <v>3</v>
      </c>
      <c r="B11" s="42" t="s">
        <v>8</v>
      </c>
      <c r="C11" s="43" t="e">
        <f>C9+C10</f>
        <v>#VALUE!</v>
      </c>
      <c r="D11" s="43" t="e">
        <f t="shared" ref="D11:P11" si="1">D9+D10</f>
        <v>#VALUE!</v>
      </c>
      <c r="E11" s="43" t="e">
        <f t="shared" si="1"/>
        <v>#VALUE!</v>
      </c>
      <c r="F11" s="43" t="e">
        <f t="shared" si="1"/>
        <v>#VALUE!</v>
      </c>
      <c r="G11" s="43"/>
      <c r="H11" s="43" t="e">
        <f t="shared" si="1"/>
        <v>#VALUE!</v>
      </c>
      <c r="I11" s="43" t="e">
        <f t="shared" si="1"/>
        <v>#VALUE!</v>
      </c>
      <c r="J11" s="43" t="e">
        <f t="shared" si="1"/>
        <v>#VALUE!</v>
      </c>
      <c r="K11" s="43" t="e">
        <f t="shared" si="1"/>
        <v>#VALUE!</v>
      </c>
      <c r="L11" s="43"/>
      <c r="M11" s="43" t="e">
        <f t="shared" si="1"/>
        <v>#VALUE!</v>
      </c>
      <c r="N11" s="43" t="e">
        <f t="shared" si="1"/>
        <v>#VALUE!</v>
      </c>
      <c r="O11" s="43" t="e">
        <f t="shared" si="1"/>
        <v>#VALUE!</v>
      </c>
      <c r="P11" s="43" t="e">
        <f t="shared" si="1"/>
        <v>#VALUE!</v>
      </c>
      <c r="Q11" s="43"/>
      <c r="R11" s="43" t="e">
        <f t="shared" si="0"/>
        <v>#VALUE!</v>
      </c>
      <c r="S11" s="43" t="e">
        <f t="shared" si="0"/>
        <v>#VALUE!</v>
      </c>
      <c r="T11" s="43" t="e">
        <f t="shared" si="0"/>
        <v>#VALUE!</v>
      </c>
      <c r="U11" s="43" t="e">
        <f t="shared" si="0"/>
        <v>#VALUE!</v>
      </c>
    </row>
    <row r="12" spans="1:22" ht="179.25" customHeight="1">
      <c r="A12" s="194" t="s">
        <v>324</v>
      </c>
      <c r="B12" s="39" t="s">
        <v>325</v>
      </c>
      <c r="C12" s="5"/>
      <c r="D12" s="5"/>
      <c r="E12" s="5"/>
      <c r="F12" s="5"/>
      <c r="G12" s="50">
        <f>C12+D12+E12+F12</f>
        <v>0</v>
      </c>
      <c r="H12" s="5"/>
      <c r="I12" s="5"/>
      <c r="J12" s="5"/>
      <c r="K12" s="5"/>
      <c r="L12" s="50">
        <f>H12+I12+J12+K12</f>
        <v>0</v>
      </c>
      <c r="M12" s="5"/>
      <c r="N12" s="5"/>
      <c r="O12" s="5"/>
      <c r="P12" s="5"/>
      <c r="Q12" s="50">
        <f>IF(L12=0,0, G12/L12)</f>
        <v>0</v>
      </c>
      <c r="R12" s="40">
        <f t="shared" ref="R12:U13" si="2">IF(H12=0,0,C12/H12)</f>
        <v>0</v>
      </c>
      <c r="S12" s="40">
        <f t="shared" si="2"/>
        <v>0</v>
      </c>
      <c r="T12" s="40">
        <f t="shared" si="2"/>
        <v>0</v>
      </c>
      <c r="U12" s="40">
        <f t="shared" si="2"/>
        <v>0</v>
      </c>
    </row>
    <row r="13" spans="1:22" ht="103.5" customHeight="1">
      <c r="A13" s="194" t="s">
        <v>326</v>
      </c>
      <c r="B13" s="39" t="s">
        <v>327</v>
      </c>
      <c r="C13" s="5"/>
      <c r="D13" s="5"/>
      <c r="E13" s="5"/>
      <c r="F13" s="5"/>
      <c r="G13" s="50">
        <f>C13+D13+E13+F13</f>
        <v>0</v>
      </c>
      <c r="H13" s="5"/>
      <c r="I13" s="5"/>
      <c r="J13" s="5"/>
      <c r="K13" s="5"/>
      <c r="L13" s="50">
        <f>H13+I13+J13+K13</f>
        <v>0</v>
      </c>
      <c r="M13" s="5"/>
      <c r="N13" s="5"/>
      <c r="O13" s="5"/>
      <c r="P13" s="5"/>
      <c r="Q13" s="50">
        <f>IF(L13=0,0, G13/L13)</f>
        <v>0</v>
      </c>
      <c r="R13" s="40">
        <f t="shared" si="2"/>
        <v>0</v>
      </c>
      <c r="S13" s="40">
        <f t="shared" si="2"/>
        <v>0</v>
      </c>
      <c r="T13" s="40">
        <f t="shared" si="2"/>
        <v>0</v>
      </c>
      <c r="U13" s="40">
        <f t="shared" si="2"/>
        <v>0</v>
      </c>
    </row>
  </sheetData>
  <sheetProtection password="E96F" sheet="1" objects="1" scenarios="1"/>
  <mergeCells count="21">
    <mergeCell ref="A1:U1"/>
    <mergeCell ref="A2:U2"/>
    <mergeCell ref="A3:A7"/>
    <mergeCell ref="B3:B7"/>
    <mergeCell ref="C3:U3"/>
    <mergeCell ref="J6:K6"/>
    <mergeCell ref="H5:L5"/>
    <mergeCell ref="R6:S6"/>
    <mergeCell ref="T6:U6"/>
    <mergeCell ref="R4:U5"/>
    <mergeCell ref="C5:G5"/>
    <mergeCell ref="Q5:Q7"/>
    <mergeCell ref="C6:D6"/>
    <mergeCell ref="E6:F6"/>
    <mergeCell ref="G6:G7"/>
    <mergeCell ref="C4:Q4"/>
    <mergeCell ref="H6:I6"/>
    <mergeCell ref="M5:P5"/>
    <mergeCell ref="L6:L7"/>
    <mergeCell ref="M6:N6"/>
    <mergeCell ref="O6:P6"/>
  </mergeCells>
  <pageMargins left="0.31496062992125984" right="0.11811023622047245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Pr23">
    <pageSetUpPr fitToPage="1"/>
  </sheetPr>
  <dimension ref="A1:V13"/>
  <sheetViews>
    <sheetView view="pageBreakPreview" zoomScale="80" zoomScaleNormal="85" zoomScaleSheetLayoutView="80" workbookViewId="0">
      <selection activeCell="AB12" sqref="AB12"/>
    </sheetView>
  </sheetViews>
  <sheetFormatPr defaultColWidth="8.85546875" defaultRowHeight="15"/>
  <cols>
    <col min="1" max="1" width="4.7109375" style="2" customWidth="1"/>
    <col min="2" max="2" width="32.85546875" style="2" customWidth="1"/>
    <col min="3" max="6" width="8.7109375" style="2" customWidth="1"/>
    <col min="7" max="7" width="15.5703125" style="2" customWidth="1"/>
    <col min="8" max="11" width="8.7109375" style="2" customWidth="1"/>
    <col min="12" max="12" width="15.7109375" style="2" customWidth="1"/>
    <col min="13" max="16" width="8.7109375" style="2" customWidth="1"/>
    <col min="17" max="17" width="26" style="2" customWidth="1"/>
    <col min="18" max="21" width="8.7109375" style="2" hidden="1" customWidth="1"/>
    <col min="22" max="16384" width="8.85546875" style="2"/>
  </cols>
  <sheetData>
    <row r="1" spans="1:22" ht="60.75" customHeight="1">
      <c r="A1" s="238" t="s">
        <v>56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</row>
    <row r="2" spans="1:22" ht="25.5" customHeight="1">
      <c r="A2" s="239" t="str">
        <f>"Расходы на выполнение мероприятий по технологическому присоединению, предусмотренных пунктами 'а' и 'в' пункта 16 Методических указаний за " &amp;IF(Титульный!C12="","--- выберите период на листе Титульный ---",(Титульный!C12-1)) &amp; " год"</f>
        <v>Расходы на выполнение мероприятий по технологическому присоединению, предусмотренных пунктами 'а' и 'в' пункта 16 Методических указаний за 2020 год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</row>
    <row r="3" spans="1:22" ht="19.149999999999999" customHeight="1">
      <c r="A3" s="240" t="s">
        <v>0</v>
      </c>
      <c r="B3" s="240" t="s">
        <v>2</v>
      </c>
      <c r="C3" s="243" t="str">
        <f>"Год формирования расходов (согласно учетной политике сетевой организации) за " &amp;IF(Титульный!C12="","--- выберите период на листе Титульный ---",(Титульный!C12-1)) &amp; " год"</f>
        <v>Год формирования расходов (согласно учетной политике сетевой организации) за 2020 год</v>
      </c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  <c r="O3" s="243"/>
      <c r="P3" s="243"/>
      <c r="Q3" s="243"/>
      <c r="R3" s="243"/>
      <c r="S3" s="243"/>
      <c r="T3" s="243"/>
      <c r="U3" s="243"/>
      <c r="V3" s="49"/>
    </row>
    <row r="4" spans="1:22" ht="25.9" customHeight="1">
      <c r="A4" s="241"/>
      <c r="B4" s="241"/>
      <c r="C4" s="232" t="s">
        <v>12</v>
      </c>
      <c r="D4" s="233"/>
      <c r="E4" s="233"/>
      <c r="F4" s="233"/>
      <c r="G4" s="233"/>
      <c r="H4" s="233"/>
      <c r="I4" s="233"/>
      <c r="J4" s="233"/>
      <c r="K4" s="233"/>
      <c r="L4" s="233"/>
      <c r="M4" s="233"/>
      <c r="N4" s="233"/>
      <c r="O4" s="233"/>
      <c r="P4" s="233"/>
      <c r="Q4" s="234"/>
      <c r="R4" s="244" t="s">
        <v>5</v>
      </c>
      <c r="S4" s="244"/>
      <c r="T4" s="244"/>
      <c r="U4" s="244"/>
    </row>
    <row r="5" spans="1:22" ht="34.9" customHeight="1">
      <c r="A5" s="241"/>
      <c r="B5" s="241"/>
      <c r="C5" s="232" t="s">
        <v>90</v>
      </c>
      <c r="D5" s="233"/>
      <c r="E5" s="233"/>
      <c r="F5" s="233"/>
      <c r="G5" s="234"/>
      <c r="H5" s="232" t="s">
        <v>3</v>
      </c>
      <c r="I5" s="233"/>
      <c r="J5" s="233"/>
      <c r="K5" s="233"/>
      <c r="L5" s="234"/>
      <c r="M5" s="232" t="s">
        <v>4</v>
      </c>
      <c r="N5" s="233"/>
      <c r="O5" s="233"/>
      <c r="P5" s="234"/>
      <c r="Q5" s="235" t="s">
        <v>86</v>
      </c>
      <c r="R5" s="244"/>
      <c r="S5" s="244"/>
      <c r="T5" s="244"/>
      <c r="U5" s="244"/>
    </row>
    <row r="6" spans="1:22" ht="29.45" customHeight="1">
      <c r="A6" s="241"/>
      <c r="B6" s="241"/>
      <c r="C6" s="232" t="s">
        <v>120</v>
      </c>
      <c r="D6" s="234"/>
      <c r="E6" s="232" t="s">
        <v>119</v>
      </c>
      <c r="F6" s="234"/>
      <c r="G6" s="245" t="s">
        <v>88</v>
      </c>
      <c r="H6" s="232" t="s">
        <v>120</v>
      </c>
      <c r="I6" s="234"/>
      <c r="J6" s="232" t="s">
        <v>119</v>
      </c>
      <c r="K6" s="234"/>
      <c r="L6" s="245" t="s">
        <v>85</v>
      </c>
      <c r="M6" s="232" t="s">
        <v>120</v>
      </c>
      <c r="N6" s="234"/>
      <c r="O6" s="232" t="s">
        <v>119</v>
      </c>
      <c r="P6" s="234"/>
      <c r="Q6" s="236"/>
      <c r="R6" s="232" t="s">
        <v>51</v>
      </c>
      <c r="S6" s="234"/>
      <c r="T6" s="232" t="s">
        <v>54</v>
      </c>
      <c r="U6" s="234"/>
    </row>
    <row r="7" spans="1:22" s="3" customFormat="1" ht="118.15" customHeight="1">
      <c r="A7" s="242"/>
      <c r="B7" s="242"/>
      <c r="C7" s="36" t="s">
        <v>117</v>
      </c>
      <c r="D7" s="36" t="s">
        <v>118</v>
      </c>
      <c r="E7" s="36" t="s">
        <v>117</v>
      </c>
      <c r="F7" s="36" t="s">
        <v>118</v>
      </c>
      <c r="G7" s="246"/>
      <c r="H7" s="36" t="s">
        <v>117</v>
      </c>
      <c r="I7" s="36" t="s">
        <v>118</v>
      </c>
      <c r="J7" s="36" t="s">
        <v>117</v>
      </c>
      <c r="K7" s="36" t="s">
        <v>118</v>
      </c>
      <c r="L7" s="246"/>
      <c r="M7" s="36" t="s">
        <v>117</v>
      </c>
      <c r="N7" s="36" t="s">
        <v>118</v>
      </c>
      <c r="O7" s="36" t="s">
        <v>117</v>
      </c>
      <c r="P7" s="36" t="s">
        <v>118</v>
      </c>
      <c r="Q7" s="237"/>
      <c r="R7" s="36" t="s">
        <v>52</v>
      </c>
      <c r="S7" s="36" t="s">
        <v>53</v>
      </c>
      <c r="T7" s="36" t="s">
        <v>52</v>
      </c>
      <c r="U7" s="36" t="s">
        <v>53</v>
      </c>
    </row>
    <row r="8" spans="1:22" s="3" customFormat="1" ht="15.75" customHeight="1">
      <c r="A8" s="37">
        <v>1</v>
      </c>
      <c r="B8" s="37">
        <v>2</v>
      </c>
      <c r="C8" s="37">
        <v>3</v>
      </c>
      <c r="D8" s="37">
        <v>4</v>
      </c>
      <c r="E8" s="37">
        <v>5</v>
      </c>
      <c r="F8" s="37">
        <v>6</v>
      </c>
      <c r="G8" s="37">
        <v>7</v>
      </c>
      <c r="H8" s="37">
        <v>8</v>
      </c>
      <c r="I8" s="37">
        <v>9</v>
      </c>
      <c r="J8" s="37">
        <v>10</v>
      </c>
      <c r="K8" s="37">
        <v>11</v>
      </c>
      <c r="L8" s="37">
        <v>12</v>
      </c>
      <c r="M8" s="37">
        <v>13</v>
      </c>
      <c r="N8" s="37">
        <v>14</v>
      </c>
      <c r="O8" s="37">
        <v>15</v>
      </c>
      <c r="P8" s="37">
        <v>16</v>
      </c>
      <c r="Q8" s="37">
        <v>17</v>
      </c>
      <c r="R8" s="37">
        <v>15</v>
      </c>
      <c r="S8" s="37">
        <v>16</v>
      </c>
      <c r="T8" s="37">
        <v>17</v>
      </c>
      <c r="U8" s="37">
        <v>18</v>
      </c>
    </row>
    <row r="9" spans="1:22" ht="51" customHeight="1">
      <c r="A9" s="47">
        <v>1</v>
      </c>
      <c r="B9" s="39" t="s">
        <v>6</v>
      </c>
      <c r="C9" s="5">
        <v>219.44499999999999</v>
      </c>
      <c r="D9" s="5">
        <v>0</v>
      </c>
      <c r="E9" s="5">
        <v>0</v>
      </c>
      <c r="F9" s="5">
        <v>0</v>
      </c>
      <c r="G9" s="50">
        <f>C9+D9+E9+F9</f>
        <v>219.44499999999999</v>
      </c>
      <c r="H9" s="5">
        <v>12</v>
      </c>
      <c r="I9" s="5">
        <v>0</v>
      </c>
      <c r="J9" s="5">
        <v>0</v>
      </c>
      <c r="K9" s="5">
        <v>0</v>
      </c>
      <c r="L9" s="50">
        <f>H9+I9+J9+K9</f>
        <v>12</v>
      </c>
      <c r="M9" s="5">
        <f>12*15</f>
        <v>180</v>
      </c>
      <c r="N9" s="5">
        <v>0</v>
      </c>
      <c r="O9" s="5">
        <v>0</v>
      </c>
      <c r="P9" s="5">
        <v>0</v>
      </c>
      <c r="Q9" s="50">
        <f>IF(L9=0,0, G9/L9)</f>
        <v>18.287083333333332</v>
      </c>
      <c r="R9" s="40">
        <f t="shared" ref="R9:U11" si="0">IF(H9=0,0,C9/H9)</f>
        <v>18.287083333333332</v>
      </c>
      <c r="S9" s="40">
        <f t="shared" si="0"/>
        <v>0</v>
      </c>
      <c r="T9" s="40">
        <f t="shared" si="0"/>
        <v>0</v>
      </c>
      <c r="U9" s="40">
        <f t="shared" si="0"/>
        <v>0</v>
      </c>
    </row>
    <row r="10" spans="1:22" ht="51" customHeight="1">
      <c r="A10" s="47">
        <v>2</v>
      </c>
      <c r="B10" s="39" t="s">
        <v>7</v>
      </c>
      <c r="C10" s="50" t="s">
        <v>87</v>
      </c>
      <c r="D10" s="50" t="s">
        <v>87</v>
      </c>
      <c r="E10" s="50" t="s">
        <v>87</v>
      </c>
      <c r="F10" s="50" t="s">
        <v>87</v>
      </c>
      <c r="G10" s="50" t="s">
        <v>87</v>
      </c>
      <c r="H10" s="50" t="s">
        <v>87</v>
      </c>
      <c r="I10" s="50" t="s">
        <v>87</v>
      </c>
      <c r="J10" s="50" t="s">
        <v>87</v>
      </c>
      <c r="K10" s="50" t="s">
        <v>87</v>
      </c>
      <c r="L10" s="50" t="s">
        <v>87</v>
      </c>
      <c r="M10" s="50" t="s">
        <v>87</v>
      </c>
      <c r="N10" s="50" t="s">
        <v>87</v>
      </c>
      <c r="O10" s="50" t="s">
        <v>87</v>
      </c>
      <c r="P10" s="50" t="s">
        <v>87</v>
      </c>
      <c r="Q10" s="50" t="s">
        <v>87</v>
      </c>
      <c r="R10" s="40" t="e">
        <f t="shared" si="0"/>
        <v>#VALUE!</v>
      </c>
      <c r="S10" s="40" t="e">
        <f t="shared" si="0"/>
        <v>#VALUE!</v>
      </c>
      <c r="T10" s="40" t="e">
        <f t="shared" si="0"/>
        <v>#VALUE!</v>
      </c>
      <c r="U10" s="40" t="e">
        <f t="shared" si="0"/>
        <v>#VALUE!</v>
      </c>
    </row>
    <row r="11" spans="1:22" ht="26.45" hidden="1" customHeight="1">
      <c r="A11" s="48">
        <v>3</v>
      </c>
      <c r="B11" s="42" t="s">
        <v>8</v>
      </c>
      <c r="C11" s="43" t="e">
        <f>C9+C10</f>
        <v>#VALUE!</v>
      </c>
      <c r="D11" s="43" t="e">
        <f t="shared" ref="D11:P11" si="1">D9+D10</f>
        <v>#VALUE!</v>
      </c>
      <c r="E11" s="43" t="e">
        <f t="shared" si="1"/>
        <v>#VALUE!</v>
      </c>
      <c r="F11" s="43" t="e">
        <f t="shared" si="1"/>
        <v>#VALUE!</v>
      </c>
      <c r="G11" s="43"/>
      <c r="H11" s="43" t="e">
        <f t="shared" si="1"/>
        <v>#VALUE!</v>
      </c>
      <c r="I11" s="43" t="e">
        <f t="shared" si="1"/>
        <v>#VALUE!</v>
      </c>
      <c r="J11" s="43" t="e">
        <f t="shared" si="1"/>
        <v>#VALUE!</v>
      </c>
      <c r="K11" s="43" t="e">
        <f t="shared" si="1"/>
        <v>#VALUE!</v>
      </c>
      <c r="L11" s="43"/>
      <c r="M11" s="43" t="e">
        <f t="shared" si="1"/>
        <v>#VALUE!</v>
      </c>
      <c r="N11" s="43" t="e">
        <f t="shared" si="1"/>
        <v>#VALUE!</v>
      </c>
      <c r="O11" s="43" t="e">
        <f t="shared" si="1"/>
        <v>#VALUE!</v>
      </c>
      <c r="P11" s="43" t="e">
        <f t="shared" si="1"/>
        <v>#VALUE!</v>
      </c>
      <c r="Q11" s="43"/>
      <c r="R11" s="43" t="e">
        <f t="shared" si="0"/>
        <v>#VALUE!</v>
      </c>
      <c r="S11" s="43" t="e">
        <f t="shared" si="0"/>
        <v>#VALUE!</v>
      </c>
      <c r="T11" s="43" t="e">
        <f t="shared" si="0"/>
        <v>#VALUE!</v>
      </c>
      <c r="U11" s="43" t="e">
        <f t="shared" si="0"/>
        <v>#VALUE!</v>
      </c>
    </row>
    <row r="12" spans="1:22" ht="192.75" customHeight="1">
      <c r="A12" s="194" t="s">
        <v>324</v>
      </c>
      <c r="B12" s="39" t="s">
        <v>325</v>
      </c>
      <c r="C12" s="5"/>
      <c r="D12" s="5"/>
      <c r="E12" s="5"/>
      <c r="F12" s="5"/>
      <c r="G12" s="50">
        <f>C12+D12+E12+F12</f>
        <v>0</v>
      </c>
      <c r="H12" s="5"/>
      <c r="I12" s="5"/>
      <c r="J12" s="5"/>
      <c r="K12" s="5"/>
      <c r="L12" s="50">
        <f>H12+I12+J12+K12</f>
        <v>0</v>
      </c>
      <c r="M12" s="5"/>
      <c r="N12" s="5"/>
      <c r="O12" s="5"/>
      <c r="P12" s="5"/>
      <c r="Q12" s="50">
        <f>IF(L12=0,0, G12/L12)</f>
        <v>0</v>
      </c>
      <c r="R12" s="40">
        <f t="shared" ref="R12:U13" si="2">IF(H12=0,0,C12/H12)</f>
        <v>0</v>
      </c>
      <c r="S12" s="40">
        <f t="shared" si="2"/>
        <v>0</v>
      </c>
      <c r="T12" s="40">
        <f t="shared" si="2"/>
        <v>0</v>
      </c>
      <c r="U12" s="40">
        <f t="shared" si="2"/>
        <v>0</v>
      </c>
    </row>
    <row r="13" spans="1:22" ht="101.25" customHeight="1">
      <c r="A13" s="194" t="s">
        <v>326</v>
      </c>
      <c r="B13" s="39" t="s">
        <v>327</v>
      </c>
      <c r="C13" s="5"/>
      <c r="D13" s="5"/>
      <c r="E13" s="5"/>
      <c r="F13" s="5"/>
      <c r="G13" s="50">
        <f>C13+D13+E13+F13</f>
        <v>0</v>
      </c>
      <c r="H13" s="5"/>
      <c r="I13" s="5"/>
      <c r="J13" s="5"/>
      <c r="K13" s="5"/>
      <c r="L13" s="50">
        <f>H13+I13+J13+K13</f>
        <v>0</v>
      </c>
      <c r="M13" s="5"/>
      <c r="N13" s="5"/>
      <c r="O13" s="5"/>
      <c r="P13" s="5"/>
      <c r="Q13" s="50">
        <f>IF(L13=0,0, G13/L13)</f>
        <v>0</v>
      </c>
      <c r="R13" s="40">
        <f t="shared" si="2"/>
        <v>0</v>
      </c>
      <c r="S13" s="40">
        <f t="shared" si="2"/>
        <v>0</v>
      </c>
      <c r="T13" s="40">
        <f t="shared" si="2"/>
        <v>0</v>
      </c>
      <c r="U13" s="40">
        <f t="shared" si="2"/>
        <v>0</v>
      </c>
    </row>
  </sheetData>
  <sheetProtection password="E96F" sheet="1" objects="1" scenarios="1"/>
  <mergeCells count="21">
    <mergeCell ref="A1:U1"/>
    <mergeCell ref="A2:U2"/>
    <mergeCell ref="A3:A7"/>
    <mergeCell ref="B3:B7"/>
    <mergeCell ref="C3:U3"/>
    <mergeCell ref="J6:K6"/>
    <mergeCell ref="H5:L5"/>
    <mergeCell ref="R6:S6"/>
    <mergeCell ref="T6:U6"/>
    <mergeCell ref="R4:U5"/>
    <mergeCell ref="C5:G5"/>
    <mergeCell ref="Q5:Q7"/>
    <mergeCell ref="C6:D6"/>
    <mergeCell ref="E6:F6"/>
    <mergeCell ref="G6:G7"/>
    <mergeCell ref="C4:Q4"/>
    <mergeCell ref="H6:I6"/>
    <mergeCell ref="M5:P5"/>
    <mergeCell ref="L6:L7"/>
    <mergeCell ref="M6:N6"/>
    <mergeCell ref="O6:P6"/>
  </mergeCells>
  <pageMargins left="0.31496062992125984" right="0.11811023622047245" top="0.74803149606299213" bottom="0.74803149606299213" header="0.31496062992125984" footer="0.31496062992125984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Pr31">
    <pageSetUpPr fitToPage="1"/>
  </sheetPr>
  <dimension ref="A1:F58"/>
  <sheetViews>
    <sheetView tabSelected="1" view="pageBreakPreview" zoomScale="120" zoomScaleNormal="75" zoomScaleSheetLayoutView="120" workbookViewId="0">
      <selection activeCell="H10" sqref="H10"/>
    </sheetView>
  </sheetViews>
  <sheetFormatPr defaultColWidth="14" defaultRowHeight="15"/>
  <cols>
    <col min="1" max="1" width="7.7109375" style="29" customWidth="1"/>
    <col min="2" max="2" width="81.7109375" style="4" customWidth="1"/>
    <col min="3" max="6" width="20.7109375" style="4" customWidth="1"/>
    <col min="7" max="16384" width="14" style="4"/>
  </cols>
  <sheetData>
    <row r="1" spans="1:6" ht="72.599999999999994" customHeight="1">
      <c r="A1" s="223" t="s">
        <v>33</v>
      </c>
      <c r="B1" s="223"/>
      <c r="C1" s="223"/>
      <c r="D1" s="223"/>
      <c r="E1" s="223"/>
      <c r="F1" s="223"/>
    </row>
    <row r="2" spans="1:6" ht="39" customHeight="1">
      <c r="A2" s="224" t="str">
        <f>"Расчет фактических расходов на выполнение мероприятий  по технологическому присоединению, связанных с подготовкой и выдачей сетевой организацией технических условий заявителю, предусмотренных подпунктом 'а' пункта 16 Методических указаний за " &amp;IF(Титульный!C12="","--- выберите период на листе Титульный ---",(Титульный!C12-3) &amp; "–" &amp; (Титульный!C12-1) ) &amp; " годы"</f>
        <v>Расчет фактических расходов на выполнение мероприятий  по технологическому присоединению, связанных с подготовкой и выдачей сетевой организацией технических условий заявителю, предусмотренных подпунктом 'а' пункта 16 Методических указаний за 2018–2020 годы</v>
      </c>
      <c r="B2" s="224"/>
      <c r="C2" s="224"/>
      <c r="D2" s="224"/>
      <c r="E2" s="224"/>
      <c r="F2" s="224"/>
    </row>
    <row r="3" spans="1:6" ht="34.15" customHeight="1">
      <c r="A3" s="44" t="s">
        <v>0</v>
      </c>
      <c r="B3" s="33" t="s">
        <v>13</v>
      </c>
      <c r="C3" s="33" t="str">
        <f>CONCATENATE("Данные за " &amp;IF(Титульный!C12="","--- выберите период на листе Титульный ---",(Титульный!C12-1)) &amp; " год,", CHAR(10)," тыс. рублей")</f>
        <v>Данные за 2020 год,
 тыс. рублей</v>
      </c>
      <c r="D3" s="33" t="str">
        <f>CONCATENATE("Данные за " &amp;IF(Титульный!C12="","--- выберите период на листе Титульный ---",(Титульный!C12-2)) &amp; " год,", CHAR(10)," тыс. рублей")</f>
        <v>Данные за 2019 год,
 тыс. рублей</v>
      </c>
      <c r="E3" s="33" t="str">
        <f>CONCATENATE("Данные за " &amp;IF(Титульный!C12="","--- выберите период на листе Титульный ---",(Титульный!C12-3)) &amp; " год,", CHAR(10)," тыс. рублей")</f>
        <v>Данные за 2018 год,
 тыс. рублей</v>
      </c>
      <c r="F3" s="33" t="s">
        <v>84</v>
      </c>
    </row>
    <row r="4" spans="1:6">
      <c r="A4" s="44">
        <v>1</v>
      </c>
      <c r="B4" s="33">
        <v>2</v>
      </c>
      <c r="C4" s="33">
        <v>3</v>
      </c>
      <c r="D4" s="33">
        <v>4</v>
      </c>
      <c r="E4" s="33">
        <v>5</v>
      </c>
      <c r="F4" s="33">
        <v>6</v>
      </c>
    </row>
    <row r="5" spans="1:6">
      <c r="A5" s="45">
        <v>1</v>
      </c>
      <c r="B5" s="46" t="s">
        <v>14</v>
      </c>
      <c r="C5" s="30">
        <f>C6+C7+C8+C9+C10+C19</f>
        <v>219.44508000000002</v>
      </c>
      <c r="D5" s="30">
        <f>D6+D7+D8+D9+D10+D19</f>
        <v>267.43075999999996</v>
      </c>
      <c r="E5" s="30">
        <f>E6+E7+E8+E9+E10+E19</f>
        <v>0</v>
      </c>
      <c r="F5" s="30">
        <f>C5+D5+E5</f>
        <v>486.87583999999998</v>
      </c>
    </row>
    <row r="6" spans="1:6">
      <c r="A6" s="45" t="s">
        <v>58</v>
      </c>
      <c r="B6" s="46" t="s">
        <v>15</v>
      </c>
      <c r="C6" s="28">
        <v>62.594880000000003</v>
      </c>
      <c r="D6" s="28">
        <v>11.54743</v>
      </c>
      <c r="E6" s="28"/>
      <c r="F6" s="30">
        <f t="shared" ref="F6:F23" si="0">C6+D6+E6</f>
        <v>74.142310000000009</v>
      </c>
    </row>
    <row r="7" spans="1:6" ht="15.75" customHeight="1">
      <c r="A7" s="45" t="s">
        <v>59</v>
      </c>
      <c r="B7" s="46" t="s">
        <v>16</v>
      </c>
      <c r="C7" s="28"/>
      <c r="D7" s="28"/>
      <c r="E7" s="28"/>
      <c r="F7" s="30">
        <f t="shared" si="0"/>
        <v>0</v>
      </c>
    </row>
    <row r="8" spans="1:6">
      <c r="A8" s="45" t="s">
        <v>61</v>
      </c>
      <c r="B8" s="46" t="s">
        <v>17</v>
      </c>
      <c r="C8" s="28">
        <v>77.236276153846205</v>
      </c>
      <c r="D8" s="28">
        <v>70.513540000000006</v>
      </c>
      <c r="E8" s="28"/>
      <c r="F8" s="30">
        <f t="shared" si="0"/>
        <v>147.74981615384621</v>
      </c>
    </row>
    <row r="9" spans="1:6">
      <c r="A9" s="45" t="s">
        <v>60</v>
      </c>
      <c r="B9" s="46" t="s">
        <v>18</v>
      </c>
      <c r="C9" s="28">
        <v>23.4060338461538</v>
      </c>
      <c r="D9" s="28">
        <v>8.0227699999999995</v>
      </c>
      <c r="E9" s="28"/>
      <c r="F9" s="30">
        <f t="shared" si="0"/>
        <v>31.428803846153798</v>
      </c>
    </row>
    <row r="10" spans="1:6">
      <c r="A10" s="45" t="s">
        <v>62</v>
      </c>
      <c r="B10" s="46" t="s">
        <v>347</v>
      </c>
      <c r="C10" s="30">
        <f>SUM(C11:C13)</f>
        <v>56.207890000000006</v>
      </c>
      <c r="D10" s="30">
        <f>SUM(D11:D13)</f>
        <v>177.34701999999999</v>
      </c>
      <c r="E10" s="30">
        <f>SUM(E11:E13)</f>
        <v>0</v>
      </c>
      <c r="F10" s="30">
        <f t="shared" si="0"/>
        <v>233.55491000000001</v>
      </c>
    </row>
    <row r="11" spans="1:6">
      <c r="A11" s="45" t="s">
        <v>63</v>
      </c>
      <c r="B11" s="46" t="s">
        <v>19</v>
      </c>
      <c r="C11" s="28">
        <v>32.533329999999999</v>
      </c>
      <c r="D11" s="28">
        <v>154.76098999999999</v>
      </c>
      <c r="E11" s="28"/>
      <c r="F11" s="30">
        <f t="shared" si="0"/>
        <v>187.29432</v>
      </c>
    </row>
    <row r="12" spans="1:6">
      <c r="A12" s="45" t="s">
        <v>64</v>
      </c>
      <c r="B12" s="46" t="s">
        <v>20</v>
      </c>
      <c r="C12" s="28"/>
      <c r="D12" s="28"/>
      <c r="E12" s="28"/>
      <c r="F12" s="30">
        <f t="shared" si="0"/>
        <v>0</v>
      </c>
    </row>
    <row r="13" spans="1:6">
      <c r="A13" s="45" t="s">
        <v>65</v>
      </c>
      <c r="B13" s="46" t="s">
        <v>348</v>
      </c>
      <c r="C13" s="30">
        <f>SUM(C14:C18)</f>
        <v>23.674560000000003</v>
      </c>
      <c r="D13" s="30">
        <f>SUM(D14:D18)</f>
        <v>22.586029999999997</v>
      </c>
      <c r="E13" s="30">
        <f>SUM(E14:E18)</f>
        <v>0</v>
      </c>
      <c r="F13" s="30">
        <f t="shared" si="0"/>
        <v>46.260590000000001</v>
      </c>
    </row>
    <row r="14" spans="1:6">
      <c r="A14" s="45" t="s">
        <v>21</v>
      </c>
      <c r="B14" s="46" t="s">
        <v>22</v>
      </c>
      <c r="C14" s="28"/>
      <c r="D14" s="28">
        <v>0.18726999999999999</v>
      </c>
      <c r="E14" s="28"/>
      <c r="F14" s="30">
        <f t="shared" si="0"/>
        <v>0.18726999999999999</v>
      </c>
    </row>
    <row r="15" spans="1:6">
      <c r="A15" s="45" t="s">
        <v>66</v>
      </c>
      <c r="B15" s="46" t="s">
        <v>23</v>
      </c>
      <c r="C15" s="28"/>
      <c r="D15" s="28"/>
      <c r="E15" s="28"/>
      <c r="F15" s="30">
        <f t="shared" si="0"/>
        <v>0</v>
      </c>
    </row>
    <row r="16" spans="1:6" ht="30">
      <c r="A16" s="45" t="s">
        <v>67</v>
      </c>
      <c r="B16" s="46" t="s">
        <v>24</v>
      </c>
      <c r="C16" s="28"/>
      <c r="D16" s="28">
        <v>4.1939999999999998E-2</v>
      </c>
      <c r="E16" s="28"/>
      <c r="F16" s="30">
        <f t="shared" si="0"/>
        <v>4.1939999999999998E-2</v>
      </c>
    </row>
    <row r="17" spans="1:6">
      <c r="A17" s="45" t="s">
        <v>25</v>
      </c>
      <c r="B17" s="46" t="s">
        <v>26</v>
      </c>
      <c r="C17" s="28">
        <v>5.6213500000000005</v>
      </c>
      <c r="D17" s="28">
        <v>5.3162900000000004</v>
      </c>
      <c r="E17" s="28"/>
      <c r="F17" s="30">
        <f t="shared" si="0"/>
        <v>10.937640000000002</v>
      </c>
    </row>
    <row r="18" spans="1:6">
      <c r="A18" s="45" t="s">
        <v>68</v>
      </c>
      <c r="B18" s="46" t="s">
        <v>27</v>
      </c>
      <c r="C18" s="28">
        <v>18.053210000000004</v>
      </c>
      <c r="D18" s="28">
        <v>17.040529999999997</v>
      </c>
      <c r="E18" s="28"/>
      <c r="F18" s="30">
        <f t="shared" si="0"/>
        <v>35.093739999999997</v>
      </c>
    </row>
    <row r="19" spans="1:6">
      <c r="A19" s="45" t="s">
        <v>69</v>
      </c>
      <c r="B19" s="46" t="s">
        <v>28</v>
      </c>
      <c r="C19" s="30">
        <f>SUM(C20:C23)</f>
        <v>0</v>
      </c>
      <c r="D19" s="30">
        <f>SUM(D20:D23)</f>
        <v>0</v>
      </c>
      <c r="E19" s="30">
        <f>SUM(E20:E23)</f>
        <v>0</v>
      </c>
      <c r="F19" s="30">
        <f t="shared" si="0"/>
        <v>0</v>
      </c>
    </row>
    <row r="20" spans="1:6">
      <c r="A20" s="45" t="s">
        <v>70</v>
      </c>
      <c r="B20" s="46" t="s">
        <v>29</v>
      </c>
      <c r="C20" s="28"/>
      <c r="D20" s="28"/>
      <c r="E20" s="28"/>
      <c r="F20" s="30">
        <f t="shared" si="0"/>
        <v>0</v>
      </c>
    </row>
    <row r="21" spans="1:6">
      <c r="A21" s="45" t="s">
        <v>71</v>
      </c>
      <c r="B21" s="46" t="s">
        <v>30</v>
      </c>
      <c r="C21" s="28"/>
      <c r="D21" s="28"/>
      <c r="E21" s="28"/>
      <c r="F21" s="30">
        <f t="shared" si="0"/>
        <v>0</v>
      </c>
    </row>
    <row r="22" spans="1:6">
      <c r="A22" s="45" t="s">
        <v>72</v>
      </c>
      <c r="B22" s="46" t="s">
        <v>31</v>
      </c>
      <c r="C22" s="28"/>
      <c r="D22" s="28"/>
      <c r="E22" s="28"/>
      <c r="F22" s="30">
        <f t="shared" si="0"/>
        <v>0</v>
      </c>
    </row>
    <row r="23" spans="1:6">
      <c r="A23" s="45" t="s">
        <v>73</v>
      </c>
      <c r="B23" s="46" t="s">
        <v>32</v>
      </c>
      <c r="C23" s="28"/>
      <c r="D23" s="28"/>
      <c r="E23" s="28"/>
      <c r="F23" s="30">
        <f t="shared" si="0"/>
        <v>0</v>
      </c>
    </row>
    <row r="28" spans="1:6" ht="15.75" customHeight="1"/>
    <row r="33" ht="15.75" customHeight="1"/>
    <row r="34" ht="15.75" customHeight="1"/>
    <row r="44" ht="15.75" customHeight="1"/>
    <row r="54" ht="15.75" customHeight="1"/>
    <row r="58" ht="15.75" customHeight="1"/>
  </sheetData>
  <sheetProtection password="E96F" sheet="1" objects="1" scenarios="1"/>
  <mergeCells count="2">
    <mergeCell ref="A1:F1"/>
    <mergeCell ref="A2:F2"/>
  </mergeCells>
  <pageMargins left="0.23622047244094491" right="0.23622047244094491" top="0" bottom="0" header="0.31496062992125984" footer="0.31496062992125984"/>
  <pageSetup paperSize="9" scale="8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Pr32">
    <pageSetUpPr fitToPage="1"/>
  </sheetPr>
  <dimension ref="A1:F58"/>
  <sheetViews>
    <sheetView view="pageBreakPreview" zoomScale="120" zoomScaleNormal="75" zoomScaleSheetLayoutView="120" workbookViewId="0">
      <selection activeCell="B15" sqref="B15"/>
    </sheetView>
  </sheetViews>
  <sheetFormatPr defaultColWidth="14" defaultRowHeight="15"/>
  <cols>
    <col min="1" max="1" width="8.7109375" style="29" customWidth="1"/>
    <col min="2" max="2" width="83.5703125" style="4" customWidth="1"/>
    <col min="3" max="5" width="19.7109375" style="4" customWidth="1"/>
    <col min="6" max="6" width="19.42578125" style="4" customWidth="1"/>
    <col min="7" max="16384" width="14" style="4"/>
  </cols>
  <sheetData>
    <row r="1" spans="1:6" ht="67.900000000000006" customHeight="1">
      <c r="A1" s="223" t="s">
        <v>34</v>
      </c>
      <c r="B1" s="223"/>
      <c r="C1" s="223"/>
      <c r="D1" s="223"/>
      <c r="E1" s="223"/>
      <c r="F1" s="223"/>
    </row>
    <row r="2" spans="1:6" ht="39" customHeight="1">
      <c r="A2" s="224" t="str">
        <f>"Расчет фактических расходов на выполнение мероприятий  по технологическому присоединению, связанных с проверкой сетевой организацией выполнения заявителем технических условий, предусмотренных подпунктом 'в' пункта 16 Методических указаний за " &amp;IF(Титульный!C12="","--- выберите период на листе Титульный ---",(Титульный!C12-3) &amp; "–" &amp; (Титульный!C12-1) ) &amp; " годы"</f>
        <v>Расчет фактических расходов на выполнение мероприятий  по технологическому присоединению, связанных с проверкой сетевой организацией выполнения заявителем технических условий, предусмотренных подпунктом 'в' пункта 16 Методических указаний за 2018–2020 годы</v>
      </c>
      <c r="B2" s="224"/>
      <c r="C2" s="224"/>
      <c r="D2" s="224"/>
      <c r="E2" s="224"/>
      <c r="F2" s="224"/>
    </row>
    <row r="3" spans="1:6" ht="31.15" customHeight="1">
      <c r="A3" s="44" t="s">
        <v>0</v>
      </c>
      <c r="B3" s="33" t="s">
        <v>13</v>
      </c>
      <c r="C3" s="33" t="str">
        <f>CONCATENATE("Данные за " &amp;IF(Титульный!C12="","--- выберите период на листе Титульный ---",(Титульный!C12-1)) &amp; " год,", CHAR(10)," тыс. рублей")</f>
        <v>Данные за 2020 год,
 тыс. рублей</v>
      </c>
      <c r="D3" s="33" t="str">
        <f>CONCATENATE("Данные за " &amp;IF(Титульный!C12="","--- выберите период на листе Титульный ---",(Титульный!C12-2)) &amp; " год,", CHAR(10)," тыс. рублей")</f>
        <v>Данные за 2019 год,
 тыс. рублей</v>
      </c>
      <c r="E3" s="33" t="str">
        <f>CONCATENATE("Данные за " &amp;IF(Титульный!C12="","--- выберите период на листе Титульный ---",(Титульный!C12-3)) &amp; " год,", CHAR(10)," тыс. рублей")</f>
        <v>Данные за 2018 год,
 тыс. рублей</v>
      </c>
      <c r="F3" s="33" t="s">
        <v>84</v>
      </c>
    </row>
    <row r="4" spans="1:6">
      <c r="A4" s="44">
        <v>1</v>
      </c>
      <c r="B4" s="33">
        <v>2</v>
      </c>
      <c r="C4" s="33">
        <v>3</v>
      </c>
      <c r="D4" s="33">
        <v>4</v>
      </c>
      <c r="E4" s="33">
        <v>5</v>
      </c>
      <c r="F4" s="33">
        <v>6</v>
      </c>
    </row>
    <row r="5" spans="1:6">
      <c r="A5" s="45">
        <v>1</v>
      </c>
      <c r="B5" s="46" t="s">
        <v>14</v>
      </c>
      <c r="C5" s="30">
        <f>C6+C7+C8+C9+C10+C19</f>
        <v>0</v>
      </c>
      <c r="D5" s="30">
        <f>D6+D7+D8+D9+D10+D19</f>
        <v>0</v>
      </c>
      <c r="E5" s="30">
        <f>E6+E7+E8+E9+E10+E19</f>
        <v>0</v>
      </c>
      <c r="F5" s="30">
        <f>C5+D5+E5</f>
        <v>0</v>
      </c>
    </row>
    <row r="6" spans="1:6">
      <c r="A6" s="45" t="s">
        <v>58</v>
      </c>
      <c r="B6" s="46" t="s">
        <v>15</v>
      </c>
      <c r="C6" s="28"/>
      <c r="D6" s="28"/>
      <c r="E6" s="28"/>
      <c r="F6" s="30">
        <f t="shared" ref="F6:F23" si="0">C6+D6+E6</f>
        <v>0</v>
      </c>
    </row>
    <row r="7" spans="1:6" ht="15.75" customHeight="1">
      <c r="A7" s="45" t="s">
        <v>59</v>
      </c>
      <c r="B7" s="46" t="s">
        <v>16</v>
      </c>
      <c r="C7" s="28"/>
      <c r="D7" s="28"/>
      <c r="E7" s="28"/>
      <c r="F7" s="30">
        <f t="shared" si="0"/>
        <v>0</v>
      </c>
    </row>
    <row r="8" spans="1:6">
      <c r="A8" s="45" t="s">
        <v>61</v>
      </c>
      <c r="B8" s="46" t="s">
        <v>17</v>
      </c>
      <c r="C8" s="28"/>
      <c r="D8" s="28"/>
      <c r="E8" s="28"/>
      <c r="F8" s="30">
        <f t="shared" si="0"/>
        <v>0</v>
      </c>
    </row>
    <row r="9" spans="1:6">
      <c r="A9" s="45" t="s">
        <v>60</v>
      </c>
      <c r="B9" s="46" t="s">
        <v>18</v>
      </c>
      <c r="C9" s="28"/>
      <c r="D9" s="28"/>
      <c r="E9" s="28"/>
      <c r="F9" s="30">
        <f t="shared" si="0"/>
        <v>0</v>
      </c>
    </row>
    <row r="10" spans="1:6">
      <c r="A10" s="45" t="s">
        <v>62</v>
      </c>
      <c r="B10" s="46" t="s">
        <v>347</v>
      </c>
      <c r="C10" s="30">
        <f>SUM(C11:C13)</f>
        <v>0</v>
      </c>
      <c r="D10" s="30">
        <f>SUM(D11:D13)</f>
        <v>0</v>
      </c>
      <c r="E10" s="30">
        <f>SUM(E11:E13)</f>
        <v>0</v>
      </c>
      <c r="F10" s="30">
        <f t="shared" si="0"/>
        <v>0</v>
      </c>
    </row>
    <row r="11" spans="1:6">
      <c r="A11" s="45" t="s">
        <v>63</v>
      </c>
      <c r="B11" s="46" t="s">
        <v>19</v>
      </c>
      <c r="C11" s="28"/>
      <c r="D11" s="28"/>
      <c r="E11" s="28"/>
      <c r="F11" s="30">
        <f t="shared" si="0"/>
        <v>0</v>
      </c>
    </row>
    <row r="12" spans="1:6">
      <c r="A12" s="45" t="s">
        <v>64</v>
      </c>
      <c r="B12" s="46" t="s">
        <v>20</v>
      </c>
      <c r="C12" s="28"/>
      <c r="D12" s="28"/>
      <c r="E12" s="28"/>
      <c r="F12" s="30">
        <f t="shared" si="0"/>
        <v>0</v>
      </c>
    </row>
    <row r="13" spans="1:6">
      <c r="A13" s="45" t="s">
        <v>65</v>
      </c>
      <c r="B13" s="46" t="s">
        <v>348</v>
      </c>
      <c r="C13" s="30">
        <f>SUM(C14:C18)</f>
        <v>0</v>
      </c>
      <c r="D13" s="30">
        <f>SUM(D14:D18)</f>
        <v>0</v>
      </c>
      <c r="E13" s="30">
        <f>SUM(E14:E18)</f>
        <v>0</v>
      </c>
      <c r="F13" s="30">
        <f t="shared" si="0"/>
        <v>0</v>
      </c>
    </row>
    <row r="14" spans="1:6">
      <c r="A14" s="45" t="s">
        <v>21</v>
      </c>
      <c r="B14" s="46" t="s">
        <v>22</v>
      </c>
      <c r="C14" s="28"/>
      <c r="D14" s="28"/>
      <c r="E14" s="28"/>
      <c r="F14" s="30">
        <f t="shared" si="0"/>
        <v>0</v>
      </c>
    </row>
    <row r="15" spans="1:6">
      <c r="A15" s="45" t="s">
        <v>66</v>
      </c>
      <c r="B15" s="46" t="s">
        <v>23</v>
      </c>
      <c r="C15" s="28"/>
      <c r="D15" s="28"/>
      <c r="E15" s="28"/>
      <c r="F15" s="30">
        <f t="shared" si="0"/>
        <v>0</v>
      </c>
    </row>
    <row r="16" spans="1:6" ht="30">
      <c r="A16" s="45" t="s">
        <v>67</v>
      </c>
      <c r="B16" s="46" t="s">
        <v>24</v>
      </c>
      <c r="C16" s="28"/>
      <c r="D16" s="28"/>
      <c r="E16" s="28"/>
      <c r="F16" s="30">
        <f t="shared" si="0"/>
        <v>0</v>
      </c>
    </row>
    <row r="17" spans="1:6">
      <c r="A17" s="45" t="s">
        <v>25</v>
      </c>
      <c r="B17" s="46" t="s">
        <v>26</v>
      </c>
      <c r="C17" s="28"/>
      <c r="D17" s="28"/>
      <c r="E17" s="28"/>
      <c r="F17" s="30">
        <f t="shared" si="0"/>
        <v>0</v>
      </c>
    </row>
    <row r="18" spans="1:6">
      <c r="A18" s="45" t="s">
        <v>68</v>
      </c>
      <c r="B18" s="46" t="s">
        <v>27</v>
      </c>
      <c r="C18" s="28"/>
      <c r="D18" s="28"/>
      <c r="E18" s="28"/>
      <c r="F18" s="30">
        <f t="shared" si="0"/>
        <v>0</v>
      </c>
    </row>
    <row r="19" spans="1:6">
      <c r="A19" s="45" t="s">
        <v>69</v>
      </c>
      <c r="B19" s="46" t="s">
        <v>28</v>
      </c>
      <c r="C19" s="30">
        <f>SUM(C20:C23)</f>
        <v>0</v>
      </c>
      <c r="D19" s="30">
        <f>SUM(D20:D23)</f>
        <v>0</v>
      </c>
      <c r="E19" s="30">
        <f>SUM(E20:E23)</f>
        <v>0</v>
      </c>
      <c r="F19" s="30">
        <f t="shared" si="0"/>
        <v>0</v>
      </c>
    </row>
    <row r="20" spans="1:6">
      <c r="A20" s="45" t="s">
        <v>70</v>
      </c>
      <c r="B20" s="46" t="s">
        <v>29</v>
      </c>
      <c r="C20" s="28"/>
      <c r="D20" s="28"/>
      <c r="E20" s="28"/>
      <c r="F20" s="30">
        <f t="shared" si="0"/>
        <v>0</v>
      </c>
    </row>
    <row r="21" spans="1:6">
      <c r="A21" s="45" t="s">
        <v>71</v>
      </c>
      <c r="B21" s="46" t="s">
        <v>30</v>
      </c>
      <c r="C21" s="28"/>
      <c r="D21" s="28"/>
      <c r="E21" s="28"/>
      <c r="F21" s="30">
        <f t="shared" si="0"/>
        <v>0</v>
      </c>
    </row>
    <row r="22" spans="1:6">
      <c r="A22" s="45" t="s">
        <v>72</v>
      </c>
      <c r="B22" s="46" t="s">
        <v>31</v>
      </c>
      <c r="C22" s="28"/>
      <c r="D22" s="28"/>
      <c r="E22" s="28"/>
      <c r="F22" s="30">
        <f t="shared" si="0"/>
        <v>0</v>
      </c>
    </row>
    <row r="23" spans="1:6">
      <c r="A23" s="45" t="s">
        <v>73</v>
      </c>
      <c r="B23" s="46" t="s">
        <v>32</v>
      </c>
      <c r="C23" s="28"/>
      <c r="D23" s="28"/>
      <c r="E23" s="28"/>
      <c r="F23" s="30">
        <f t="shared" si="0"/>
        <v>0</v>
      </c>
    </row>
    <row r="28" spans="1:6" ht="15.75" customHeight="1"/>
    <row r="33" ht="15.75" customHeight="1"/>
    <row r="34" ht="15.75" customHeight="1"/>
    <row r="44" ht="15.75" customHeight="1"/>
    <row r="54" ht="15.75" customHeight="1"/>
    <row r="58" ht="15.75" customHeight="1"/>
  </sheetData>
  <sheetProtection password="E96F" sheet="1" objects="1" scenarios="1"/>
  <mergeCells count="2">
    <mergeCell ref="A1:F1"/>
    <mergeCell ref="A2:F2"/>
  </mergeCells>
  <pageMargins left="0.23622047244094491" right="0.23622047244094491" top="0" bottom="0" header="0.31496062992125984" footer="0.31496062992125984"/>
  <pageSetup paperSize="9" scale="83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Pr51">
    <pageSetUpPr fitToPage="1"/>
  </sheetPr>
  <dimension ref="A1:W355"/>
  <sheetViews>
    <sheetView topLeftCell="F11" zoomScale="70" zoomScaleNormal="70" zoomScaleSheetLayoutView="70" workbookViewId="0"/>
  </sheetViews>
  <sheetFormatPr defaultColWidth="14" defaultRowHeight="15.75"/>
  <cols>
    <col min="1" max="1" width="10.42578125" style="1" hidden="1" customWidth="1"/>
    <col min="2" max="2" width="14.140625" style="1" hidden="1" customWidth="1"/>
    <col min="3" max="3" width="6.140625" style="1" hidden="1" customWidth="1"/>
    <col min="4" max="4" width="5.28515625" style="164" hidden="1" customWidth="1"/>
    <col min="5" max="5" width="14.85546875" style="159" hidden="1" customWidth="1"/>
    <col min="6" max="6" width="12.42578125" style="159" customWidth="1"/>
    <col min="7" max="7" width="8.28515625" style="6" customWidth="1"/>
    <col min="8" max="8" width="24" style="1" customWidth="1"/>
    <col min="9" max="9" width="22.5703125" style="8" customWidth="1"/>
    <col min="10" max="10" width="29" style="10" customWidth="1"/>
    <col min="11" max="11" width="23.140625" style="1" customWidth="1"/>
    <col min="12" max="12" width="36.5703125" style="1" customWidth="1"/>
    <col min="13" max="13" width="23" style="1" customWidth="1"/>
    <col min="14" max="14" width="14" style="1"/>
    <col min="15" max="15" width="18.28515625" style="1" customWidth="1"/>
    <col min="16" max="16" width="15.28515625" style="1" customWidth="1"/>
    <col min="17" max="17" width="14" style="1"/>
    <col min="18" max="18" width="18" style="1" customWidth="1"/>
    <col min="19" max="19" width="15" style="1" customWidth="1"/>
    <col min="20" max="20" width="14" style="1"/>
    <col min="21" max="21" width="19.7109375" style="1" customWidth="1"/>
    <col min="22" max="22" width="15.5703125" style="1" customWidth="1"/>
    <col min="23" max="16384" width="14" style="1"/>
  </cols>
  <sheetData>
    <row r="1" spans="1:22" hidden="1"/>
    <row r="2" spans="1:22" hidden="1"/>
    <row r="3" spans="1:22" hidden="1"/>
    <row r="4" spans="1:22" hidden="1"/>
    <row r="5" spans="1:22" hidden="1"/>
    <row r="6" spans="1:22" hidden="1"/>
    <row r="7" spans="1:22" hidden="1"/>
    <row r="8" spans="1:22" hidden="1"/>
    <row r="9" spans="1:22" hidden="1"/>
    <row r="10" spans="1:22" hidden="1"/>
    <row r="11" spans="1:22" ht="60.6" customHeight="1">
      <c r="A11" s="110"/>
      <c r="B11" s="110"/>
      <c r="C11" s="110"/>
      <c r="D11" s="165"/>
      <c r="E11" s="160"/>
      <c r="F11" s="160"/>
      <c r="G11" s="223"/>
      <c r="H11" s="223"/>
      <c r="I11" s="223"/>
      <c r="J11" s="223"/>
      <c r="K11" s="223"/>
      <c r="R11" s="223" t="s">
        <v>258</v>
      </c>
      <c r="S11" s="223"/>
      <c r="T11" s="223"/>
      <c r="U11" s="223"/>
      <c r="V11" s="223"/>
    </row>
    <row r="12" spans="1:22" ht="59.25" customHeight="1">
      <c r="A12" s="111" t="s">
        <v>260</v>
      </c>
      <c r="B12" s="112" t="s">
        <v>261</v>
      </c>
      <c r="C12" s="112" t="s">
        <v>263</v>
      </c>
      <c r="D12" s="166" t="s">
        <v>265</v>
      </c>
      <c r="E12" s="161" t="s">
        <v>266</v>
      </c>
      <c r="F12" s="169"/>
      <c r="G12" s="224" t="s">
        <v>321</v>
      </c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</row>
    <row r="13" spans="1:22" ht="24.75" customHeight="1">
      <c r="A13" s="110"/>
      <c r="B13" s="110"/>
      <c r="C13" s="110"/>
      <c r="D13" s="165"/>
      <c r="E13" s="160"/>
      <c r="F13" s="160"/>
      <c r="G13" s="225" t="s">
        <v>0</v>
      </c>
      <c r="H13" s="247" t="s">
        <v>122</v>
      </c>
      <c r="I13" s="226"/>
      <c r="J13" s="226"/>
      <c r="K13" s="226"/>
      <c r="L13" s="226"/>
      <c r="M13" s="226"/>
      <c r="N13" s="226" t="s">
        <v>91</v>
      </c>
      <c r="O13" s="226"/>
      <c r="P13" s="226"/>
      <c r="Q13" s="226" t="s">
        <v>92</v>
      </c>
      <c r="R13" s="226"/>
      <c r="S13" s="226"/>
      <c r="T13" s="226" t="s">
        <v>257</v>
      </c>
      <c r="U13" s="226"/>
      <c r="V13" s="226"/>
    </row>
    <row r="14" spans="1:22" ht="108.75" customHeight="1">
      <c r="A14" s="110"/>
      <c r="B14" s="110"/>
      <c r="C14" s="110"/>
      <c r="D14" s="165"/>
      <c r="E14" s="176"/>
      <c r="F14" s="160"/>
      <c r="G14" s="225"/>
      <c r="H14" s="247"/>
      <c r="I14" s="226"/>
      <c r="J14" s="226"/>
      <c r="K14" s="226"/>
      <c r="L14" s="226"/>
      <c r="M14" s="226"/>
      <c r="N14" s="31" t="s">
        <v>1</v>
      </c>
      <c r="O14" s="32" t="s">
        <v>121</v>
      </c>
      <c r="P14" s="51" t="s">
        <v>323</v>
      </c>
      <c r="Q14" s="31" t="s">
        <v>1</v>
      </c>
      <c r="R14" s="32" t="s">
        <v>121</v>
      </c>
      <c r="S14" s="51" t="s">
        <v>323</v>
      </c>
      <c r="T14" s="31" t="s">
        <v>1</v>
      </c>
      <c r="U14" s="32" t="s">
        <v>121</v>
      </c>
      <c r="V14" s="51" t="s">
        <v>323</v>
      </c>
    </row>
    <row r="15" spans="1:22" s="11" customFormat="1" ht="18.75" customHeight="1">
      <c r="A15" s="114" t="s">
        <v>312</v>
      </c>
      <c r="B15" s="114"/>
      <c r="C15" s="114"/>
      <c r="D15" s="167"/>
      <c r="E15" s="177"/>
      <c r="F15" s="162"/>
      <c r="G15" s="34">
        <v>1</v>
      </c>
      <c r="H15" s="215">
        <v>2</v>
      </c>
      <c r="I15" s="248"/>
      <c r="J15" s="248"/>
      <c r="K15" s="248"/>
      <c r="L15" s="248"/>
      <c r="M15" s="248"/>
      <c r="N15" s="35">
        <v>3</v>
      </c>
      <c r="O15" s="35">
        <v>4</v>
      </c>
      <c r="P15" s="35">
        <v>5</v>
      </c>
      <c r="Q15" s="35">
        <v>6</v>
      </c>
      <c r="R15" s="35">
        <v>7</v>
      </c>
      <c r="S15" s="35">
        <v>8</v>
      </c>
      <c r="T15" s="35">
        <v>9</v>
      </c>
      <c r="U15" s="35">
        <v>10</v>
      </c>
      <c r="V15" s="35">
        <v>11</v>
      </c>
    </row>
    <row r="16" spans="1:22" ht="25.5" customHeight="1">
      <c r="A16" s="110"/>
      <c r="B16" s="110"/>
      <c r="C16" s="110"/>
      <c r="D16" s="165"/>
      <c r="E16" s="176"/>
      <c r="F16" s="160"/>
      <c r="G16" s="105" t="s">
        <v>262</v>
      </c>
      <c r="H16" s="217" t="s">
        <v>115</v>
      </c>
      <c r="I16" s="217"/>
      <c r="J16" s="217"/>
      <c r="K16" s="217"/>
      <c r="L16" s="217"/>
      <c r="M16" s="218"/>
      <c r="N16" s="62"/>
      <c r="O16" s="200">
        <f>SUM(O18:O20)</f>
        <v>0</v>
      </c>
      <c r="P16" s="200">
        <f>SUM(P18:P20)</f>
        <v>0</v>
      </c>
      <c r="Q16" s="200"/>
      <c r="R16" s="200">
        <f>SUM(R18:R20)</f>
        <v>0</v>
      </c>
      <c r="S16" s="200">
        <f>SUM(S18:S20)</f>
        <v>0</v>
      </c>
      <c r="T16" s="200"/>
      <c r="U16" s="200">
        <f>SUM(U18:U20)</f>
        <v>0</v>
      </c>
      <c r="V16" s="200">
        <f>SUM(V18:V20)</f>
        <v>0</v>
      </c>
    </row>
    <row r="17" spans="1:22" ht="39" customHeight="1">
      <c r="A17" s="110"/>
      <c r="B17" s="110"/>
      <c r="C17" s="110"/>
      <c r="D17" s="165"/>
      <c r="E17" s="176"/>
      <c r="F17" s="160"/>
      <c r="G17" s="106"/>
      <c r="H17" s="154" t="s">
        <v>129</v>
      </c>
      <c r="I17" s="74" t="s">
        <v>135</v>
      </c>
      <c r="J17" s="74" t="s">
        <v>138</v>
      </c>
      <c r="K17" s="74" t="s">
        <v>143</v>
      </c>
      <c r="L17" s="74" t="s">
        <v>150</v>
      </c>
      <c r="M17" s="74" t="s">
        <v>153</v>
      </c>
      <c r="N17" s="62"/>
      <c r="O17" s="62"/>
      <c r="P17" s="62"/>
      <c r="Q17" s="62"/>
      <c r="R17" s="62"/>
      <c r="S17" s="62"/>
      <c r="T17" s="62"/>
      <c r="U17" s="62"/>
      <c r="V17" s="62"/>
    </row>
    <row r="18" spans="1:22" hidden="1">
      <c r="A18" s="110"/>
      <c r="B18" s="110">
        <v>1</v>
      </c>
      <c r="C18" s="110"/>
      <c r="D18" s="165"/>
      <c r="E18" s="165"/>
      <c r="F18" s="160"/>
      <c r="G18" s="116"/>
      <c r="H18" s="155"/>
      <c r="I18" s="117"/>
      <c r="J18" s="117"/>
      <c r="K18" s="117"/>
      <c r="L18" s="117"/>
      <c r="M18" s="117"/>
      <c r="N18" s="119"/>
      <c r="O18" s="119"/>
      <c r="P18" s="119"/>
      <c r="Q18" s="119"/>
      <c r="R18" s="119"/>
      <c r="S18" s="119"/>
      <c r="T18" s="119"/>
      <c r="U18" s="119"/>
      <c r="V18" s="119"/>
    </row>
    <row r="19" spans="1:22" hidden="1">
      <c r="A19" s="110"/>
      <c r="B19" s="110">
        <v>1</v>
      </c>
      <c r="C19" s="110" t="s">
        <v>264</v>
      </c>
      <c r="D19" s="165">
        <f>ROW($D$17)</f>
        <v>17</v>
      </c>
      <c r="E19" s="61"/>
      <c r="F19" s="183" t="s">
        <v>126</v>
      </c>
      <c r="G19" s="61" t="str">
        <f>$G$16 &amp; (ROWS($G$18:G19)-2)+1&amp;"."</f>
        <v>1.1.</v>
      </c>
      <c r="H19" s="156"/>
      <c r="I19" s="96"/>
      <c r="J19" s="96"/>
      <c r="K19" s="96"/>
      <c r="L19" s="96"/>
      <c r="M19" s="96"/>
      <c r="N19" s="147"/>
      <c r="O19" s="147"/>
      <c r="P19" s="147"/>
      <c r="Q19" s="147"/>
      <c r="R19" s="147"/>
      <c r="S19" s="147"/>
      <c r="T19" s="147"/>
      <c r="U19" s="147"/>
      <c r="V19" s="147"/>
    </row>
    <row r="20" spans="1:22" hidden="1">
      <c r="A20" s="110"/>
      <c r="B20" s="110">
        <v>1</v>
      </c>
      <c r="C20" s="110"/>
      <c r="D20" s="165"/>
      <c r="E20" s="165"/>
      <c r="F20" s="160"/>
      <c r="G20" s="116"/>
      <c r="H20" s="155"/>
      <c r="I20" s="118"/>
      <c r="J20" s="118"/>
      <c r="K20" s="118"/>
      <c r="L20" s="118"/>
      <c r="M20" s="118"/>
      <c r="N20" s="119"/>
      <c r="O20" s="119"/>
      <c r="P20" s="119"/>
      <c r="Q20" s="119"/>
      <c r="R20" s="119"/>
      <c r="S20" s="119"/>
      <c r="T20" s="119"/>
      <c r="U20" s="119"/>
      <c r="V20" s="119"/>
    </row>
    <row r="21" spans="1:22">
      <c r="A21" s="110"/>
      <c r="B21" s="110"/>
      <c r="C21" s="110"/>
      <c r="D21" s="165"/>
      <c r="E21" s="165"/>
      <c r="F21" s="160"/>
      <c r="G21" s="158"/>
      <c r="H21" s="153" t="s">
        <v>125</v>
      </c>
      <c r="I21" s="127"/>
      <c r="J21" s="127"/>
      <c r="K21" s="127"/>
      <c r="L21" s="127"/>
      <c r="M21" s="127"/>
      <c r="N21" s="123"/>
      <c r="O21" s="123"/>
      <c r="P21" s="123"/>
      <c r="Q21" s="123"/>
      <c r="R21" s="123"/>
      <c r="S21" s="123"/>
      <c r="T21" s="123"/>
      <c r="U21" s="123"/>
      <c r="V21" s="123"/>
    </row>
    <row r="22" spans="1:22" hidden="1">
      <c r="A22" s="110"/>
      <c r="B22" s="110">
        <v>1</v>
      </c>
      <c r="C22" s="110"/>
      <c r="D22" s="165"/>
      <c r="E22" s="165"/>
      <c r="F22" s="160"/>
      <c r="G22" s="116"/>
      <c r="H22" s="155"/>
      <c r="I22" s="117"/>
      <c r="J22" s="117"/>
      <c r="K22" s="117"/>
      <c r="L22" s="117"/>
      <c r="M22" s="117"/>
      <c r="N22" s="119"/>
      <c r="O22" s="119"/>
      <c r="P22" s="119"/>
      <c r="Q22" s="119"/>
      <c r="R22" s="119"/>
      <c r="S22" s="119"/>
      <c r="T22" s="119"/>
      <c r="U22" s="119"/>
      <c r="V22" s="119"/>
    </row>
    <row r="23" spans="1:22" ht="32.25" customHeight="1">
      <c r="A23" s="110"/>
      <c r="B23" s="110"/>
      <c r="C23" s="110"/>
      <c r="D23" s="165"/>
      <c r="E23" s="165"/>
      <c r="F23" s="160"/>
      <c r="G23" s="105" t="s">
        <v>97</v>
      </c>
      <c r="H23" s="217" t="s">
        <v>116</v>
      </c>
      <c r="I23" s="217"/>
      <c r="J23" s="217"/>
      <c r="K23" s="217"/>
      <c r="L23" s="217"/>
      <c r="M23" s="218"/>
      <c r="N23" s="62"/>
      <c r="O23" s="200">
        <f>SUM(O25:O27)</f>
        <v>0</v>
      </c>
      <c r="P23" s="200">
        <f>SUM(P25:P27)</f>
        <v>0</v>
      </c>
      <c r="Q23" s="200"/>
      <c r="R23" s="200">
        <f>SUM(R25:R27)</f>
        <v>0</v>
      </c>
      <c r="S23" s="200">
        <f>SUM(S25:S27)</f>
        <v>0</v>
      </c>
      <c r="T23" s="200"/>
      <c r="U23" s="200">
        <f>SUM(U25:U27)</f>
        <v>0</v>
      </c>
      <c r="V23" s="200">
        <f>SUM(V25:V27)</f>
        <v>0</v>
      </c>
    </row>
    <row r="24" spans="1:22" ht="72" customHeight="1">
      <c r="A24" s="110"/>
      <c r="B24" s="110"/>
      <c r="C24" s="110"/>
      <c r="D24" s="165"/>
      <c r="E24" s="165"/>
      <c r="F24" s="160"/>
      <c r="G24" s="106"/>
      <c r="H24" s="154" t="s">
        <v>156</v>
      </c>
      <c r="I24" s="74" t="s">
        <v>163</v>
      </c>
      <c r="J24" s="74" t="s">
        <v>166</v>
      </c>
      <c r="K24" s="74" t="s">
        <v>143</v>
      </c>
      <c r="L24" s="74" t="s">
        <v>173</v>
      </c>
      <c r="M24" s="74" t="s">
        <v>153</v>
      </c>
      <c r="N24" s="62"/>
      <c r="O24" s="200"/>
      <c r="P24" s="200"/>
      <c r="Q24" s="200"/>
      <c r="R24" s="200"/>
      <c r="S24" s="200"/>
      <c r="T24" s="200"/>
      <c r="U24" s="200"/>
      <c r="V24" s="200"/>
    </row>
    <row r="25" spans="1:22" hidden="1">
      <c r="A25" s="110"/>
      <c r="B25" s="110">
        <v>1</v>
      </c>
      <c r="C25" s="110"/>
      <c r="D25" s="165"/>
      <c r="E25" s="165"/>
      <c r="F25" s="160"/>
      <c r="G25" s="116"/>
      <c r="H25" s="155"/>
      <c r="I25" s="122"/>
      <c r="J25" s="122"/>
      <c r="K25" s="122"/>
      <c r="L25" s="122"/>
      <c r="M25" s="117"/>
      <c r="N25" s="119"/>
      <c r="O25" s="119"/>
      <c r="P25" s="119"/>
      <c r="Q25" s="119"/>
      <c r="R25" s="119"/>
      <c r="S25" s="119"/>
      <c r="T25" s="119"/>
      <c r="U25" s="119"/>
      <c r="V25" s="119"/>
    </row>
    <row r="26" spans="1:22" hidden="1">
      <c r="A26" s="110"/>
      <c r="B26" s="110">
        <v>1</v>
      </c>
      <c r="C26" s="110" t="s">
        <v>267</v>
      </c>
      <c r="D26" s="165">
        <f>ROW($D$24)</f>
        <v>24</v>
      </c>
      <c r="E26" s="61"/>
      <c r="F26" s="163" t="s">
        <v>126</v>
      </c>
      <c r="G26" s="61" t="str">
        <f>$G$23 &amp; (ROWS($G$25:G26)-2)+1&amp;"."</f>
        <v>2.1.</v>
      </c>
      <c r="H26" s="156"/>
      <c r="I26" s="96"/>
      <c r="J26" s="96"/>
      <c r="K26" s="96"/>
      <c r="L26" s="96"/>
      <c r="M26" s="96"/>
      <c r="N26" s="147"/>
      <c r="O26" s="147"/>
      <c r="P26" s="147"/>
      <c r="Q26" s="147"/>
      <c r="R26" s="147"/>
      <c r="S26" s="147"/>
      <c r="T26" s="147"/>
      <c r="U26" s="147"/>
      <c r="V26" s="147"/>
    </row>
    <row r="27" spans="1:22" hidden="1">
      <c r="A27" s="110"/>
      <c r="B27" s="110">
        <v>1</v>
      </c>
      <c r="C27" s="110"/>
      <c r="D27" s="165"/>
      <c r="E27" s="165"/>
      <c r="F27" s="160"/>
      <c r="G27" s="116"/>
      <c r="H27" s="155"/>
      <c r="I27" s="118"/>
      <c r="J27" s="118"/>
      <c r="K27" s="118"/>
      <c r="L27" s="118"/>
      <c r="M27" s="118"/>
      <c r="N27" s="119"/>
      <c r="O27" s="119"/>
      <c r="P27" s="119"/>
      <c r="Q27" s="119"/>
      <c r="R27" s="119"/>
      <c r="S27" s="119"/>
      <c r="T27" s="119"/>
      <c r="U27" s="119"/>
      <c r="V27" s="119"/>
    </row>
    <row r="28" spans="1:22">
      <c r="A28" s="110"/>
      <c r="B28" s="110"/>
      <c r="C28" s="110"/>
      <c r="D28" s="165"/>
      <c r="E28" s="165"/>
      <c r="F28" s="160"/>
      <c r="G28" s="60"/>
      <c r="H28" s="153" t="s">
        <v>125</v>
      </c>
      <c r="I28" s="126"/>
      <c r="J28" s="126"/>
      <c r="K28" s="126"/>
      <c r="L28" s="126"/>
      <c r="M28" s="127"/>
      <c r="N28" s="123"/>
      <c r="O28" s="123"/>
      <c r="P28" s="123"/>
      <c r="Q28" s="123"/>
      <c r="R28" s="123"/>
      <c r="S28" s="123"/>
      <c r="T28" s="123"/>
      <c r="U28" s="123"/>
      <c r="V28" s="123"/>
    </row>
    <row r="29" spans="1:22" hidden="1">
      <c r="A29" s="110"/>
      <c r="B29" s="110">
        <v>1</v>
      </c>
      <c r="C29" s="110"/>
      <c r="D29" s="165"/>
      <c r="E29" s="165"/>
      <c r="F29" s="160"/>
      <c r="G29" s="116"/>
      <c r="H29" s="155"/>
      <c r="I29" s="122"/>
      <c r="J29" s="122"/>
      <c r="K29" s="122"/>
      <c r="L29" s="122"/>
      <c r="M29" s="117"/>
      <c r="N29" s="119"/>
      <c r="O29" s="119"/>
      <c r="P29" s="119"/>
      <c r="Q29" s="119"/>
      <c r="R29" s="119"/>
      <c r="S29" s="119"/>
      <c r="T29" s="119"/>
      <c r="U29" s="119"/>
      <c r="V29" s="119"/>
    </row>
    <row r="30" spans="1:22" ht="42" customHeight="1">
      <c r="A30" s="110"/>
      <c r="B30" s="110"/>
      <c r="C30" s="110"/>
      <c r="D30" s="165"/>
      <c r="E30" s="165"/>
      <c r="F30" s="160"/>
      <c r="G30" s="105" t="s">
        <v>98</v>
      </c>
      <c r="H30" s="216" t="s">
        <v>99</v>
      </c>
      <c r="I30" s="217"/>
      <c r="J30" s="217"/>
      <c r="K30" s="217"/>
      <c r="L30" s="217"/>
      <c r="M30" s="218"/>
      <c r="N30" s="62"/>
      <c r="O30" s="200">
        <f>SUM(O32:O34)</f>
        <v>0</v>
      </c>
      <c r="P30" s="200">
        <f>SUM(P32:P34)</f>
        <v>0</v>
      </c>
      <c r="Q30" s="200"/>
      <c r="R30" s="200">
        <f>SUM(R32:R34)</f>
        <v>0</v>
      </c>
      <c r="S30" s="200">
        <f>SUM(S32:S34)</f>
        <v>0</v>
      </c>
      <c r="T30" s="200"/>
      <c r="U30" s="200">
        <f>SUM(U32:U34)</f>
        <v>0</v>
      </c>
      <c r="V30" s="200">
        <f>SUM(V32:V34)</f>
        <v>0</v>
      </c>
    </row>
    <row r="31" spans="1:22" ht="80.25" customHeight="1">
      <c r="A31" s="110"/>
      <c r="B31" s="110"/>
      <c r="C31" s="110"/>
      <c r="D31" s="165"/>
      <c r="E31" s="107"/>
      <c r="F31" s="160"/>
      <c r="G31" s="106"/>
      <c r="H31" s="74" t="s">
        <v>182</v>
      </c>
      <c r="I31" s="74" t="s">
        <v>189</v>
      </c>
      <c r="J31" s="74" t="s">
        <v>249</v>
      </c>
      <c r="K31" s="74" t="s">
        <v>153</v>
      </c>
      <c r="L31" s="60"/>
      <c r="M31" s="60"/>
      <c r="N31" s="62"/>
      <c r="O31" s="62"/>
      <c r="P31" s="62"/>
      <c r="Q31" s="62"/>
      <c r="R31" s="62"/>
      <c r="S31" s="62"/>
      <c r="T31" s="62"/>
      <c r="U31" s="62"/>
      <c r="V31" s="62"/>
    </row>
    <row r="32" spans="1:22" hidden="1">
      <c r="A32" s="110"/>
      <c r="B32" s="110">
        <v>1</v>
      </c>
      <c r="C32" s="110"/>
      <c r="D32" s="165"/>
      <c r="E32" s="107"/>
      <c r="F32" s="160"/>
      <c r="G32" s="116"/>
      <c r="H32" s="117"/>
      <c r="I32" s="122"/>
      <c r="J32" s="122"/>
      <c r="K32" s="122"/>
      <c r="L32" s="116"/>
      <c r="M32" s="116"/>
      <c r="N32" s="119"/>
      <c r="O32" s="119"/>
      <c r="P32" s="119"/>
      <c r="Q32" s="119"/>
      <c r="R32" s="119"/>
      <c r="S32" s="119"/>
      <c r="T32" s="119"/>
      <c r="U32" s="119"/>
      <c r="V32" s="119"/>
    </row>
    <row r="33" spans="1:23" ht="15.75" hidden="1" customHeight="1">
      <c r="A33" s="110"/>
      <c r="B33" s="110">
        <v>1</v>
      </c>
      <c r="C33" s="110" t="s">
        <v>268</v>
      </c>
      <c r="D33" s="165">
        <f>ROW($D$31)</f>
        <v>31</v>
      </c>
      <c r="E33" s="115"/>
      <c r="F33" s="192" t="s">
        <v>126</v>
      </c>
      <c r="G33" s="61" t="str">
        <f>$G$30 &amp; (ROWS($G$32:G33)-2)+1&amp;"."</f>
        <v>3.1.</v>
      </c>
      <c r="H33" s="96"/>
      <c r="I33" s="96"/>
      <c r="J33" s="96"/>
      <c r="K33" s="96"/>
      <c r="L33" s="116"/>
      <c r="M33" s="116"/>
      <c r="N33" s="147"/>
      <c r="O33" s="147"/>
      <c r="P33" s="147"/>
      <c r="Q33" s="147"/>
      <c r="R33" s="147"/>
      <c r="S33" s="147"/>
      <c r="T33" s="147"/>
      <c r="U33" s="147"/>
      <c r="V33" s="147"/>
    </row>
    <row r="34" spans="1:23" ht="15.75" hidden="1" customHeight="1">
      <c r="A34" s="110"/>
      <c r="B34" s="110">
        <v>1</v>
      </c>
      <c r="C34" s="110"/>
      <c r="D34" s="165"/>
      <c r="E34" s="107"/>
      <c r="F34" s="160"/>
      <c r="G34" s="116"/>
      <c r="H34" s="117"/>
      <c r="I34" s="130"/>
      <c r="J34" s="130"/>
      <c r="K34" s="130"/>
      <c r="L34" s="116"/>
      <c r="M34" s="60"/>
      <c r="N34" s="119"/>
      <c r="O34" s="119"/>
      <c r="P34" s="119"/>
      <c r="Q34" s="119"/>
      <c r="R34" s="119"/>
      <c r="S34" s="119"/>
      <c r="T34" s="119"/>
      <c r="U34" s="119"/>
      <c r="V34" s="119"/>
    </row>
    <row r="35" spans="1:23" ht="15.75" customHeight="1">
      <c r="A35" s="110"/>
      <c r="B35" s="110"/>
      <c r="C35" s="110"/>
      <c r="D35" s="165"/>
      <c r="E35" s="165"/>
      <c r="F35" s="160"/>
      <c r="G35" s="131"/>
      <c r="H35" s="193" t="s">
        <v>125</v>
      </c>
      <c r="I35" s="126"/>
      <c r="J35" s="126"/>
      <c r="K35" s="126"/>
      <c r="L35" s="60"/>
      <c r="M35" s="60"/>
      <c r="N35" s="119"/>
      <c r="O35" s="119"/>
      <c r="P35" s="119"/>
      <c r="Q35" s="119"/>
      <c r="R35" s="119"/>
      <c r="S35" s="119"/>
      <c r="T35" s="119"/>
      <c r="U35" s="119"/>
      <c r="V35" s="119"/>
    </row>
    <row r="36" spans="1:23" ht="15.75" hidden="1" customHeight="1">
      <c r="A36" s="110"/>
      <c r="B36" s="110">
        <v>1</v>
      </c>
      <c r="C36" s="110"/>
      <c r="D36" s="165"/>
      <c r="E36" s="165"/>
      <c r="F36" s="160"/>
      <c r="G36" s="187"/>
      <c r="H36" s="188"/>
      <c r="I36" s="189"/>
      <c r="J36" s="189"/>
      <c r="K36" s="189"/>
      <c r="L36" s="190"/>
      <c r="M36" s="191"/>
      <c r="N36" s="119"/>
      <c r="O36" s="119"/>
      <c r="P36" s="119"/>
      <c r="Q36" s="119"/>
      <c r="R36" s="119"/>
      <c r="S36" s="119"/>
      <c r="T36" s="119"/>
      <c r="U36" s="119"/>
      <c r="V36" s="119"/>
    </row>
    <row r="37" spans="1:23" ht="35.25" customHeight="1">
      <c r="A37" s="110"/>
      <c r="B37" s="110"/>
      <c r="C37" s="110"/>
      <c r="D37" s="165"/>
      <c r="E37" s="165"/>
      <c r="F37" s="160"/>
      <c r="G37" s="145" t="s">
        <v>100</v>
      </c>
      <c r="H37" s="221" t="s">
        <v>113</v>
      </c>
      <c r="I37" s="221"/>
      <c r="J37" s="221"/>
      <c r="K37" s="221"/>
      <c r="L37" s="221"/>
      <c r="M37" s="222"/>
      <c r="N37" s="62"/>
      <c r="O37" s="200">
        <f>SUM(O39:O41)</f>
        <v>0</v>
      </c>
      <c r="P37" s="200">
        <f t="shared" ref="P37:V37" si="0">SUM(P39:P41)</f>
        <v>0</v>
      </c>
      <c r="Q37" s="200"/>
      <c r="R37" s="200">
        <f t="shared" si="0"/>
        <v>0</v>
      </c>
      <c r="S37" s="200">
        <f t="shared" si="0"/>
        <v>0</v>
      </c>
      <c r="T37" s="200"/>
      <c r="U37" s="200">
        <f t="shared" si="0"/>
        <v>0</v>
      </c>
      <c r="V37" s="200">
        <f t="shared" si="0"/>
        <v>0</v>
      </c>
    </row>
    <row r="38" spans="1:23" ht="32.25" customHeight="1">
      <c r="A38" s="110"/>
      <c r="B38" s="110"/>
      <c r="C38" s="110"/>
      <c r="D38" s="165"/>
      <c r="E38" s="165"/>
      <c r="F38" s="160"/>
      <c r="G38" s="144"/>
      <c r="H38" s="157" t="s">
        <v>242</v>
      </c>
      <c r="I38" s="75" t="s">
        <v>245</v>
      </c>
      <c r="J38" s="75" t="s">
        <v>201</v>
      </c>
      <c r="K38" s="60"/>
      <c r="L38" s="60"/>
      <c r="M38" s="60"/>
      <c r="N38" s="62"/>
      <c r="O38" s="62"/>
      <c r="P38" s="62"/>
      <c r="Q38" s="62"/>
      <c r="R38" s="62"/>
      <c r="S38" s="62"/>
      <c r="T38" s="62"/>
      <c r="U38" s="62"/>
      <c r="V38" s="62"/>
    </row>
    <row r="39" spans="1:23" hidden="1">
      <c r="A39" s="110"/>
      <c r="B39" s="110">
        <v>1</v>
      </c>
      <c r="C39" s="110"/>
      <c r="D39" s="165"/>
      <c r="E39" s="165"/>
      <c r="F39" s="160"/>
      <c r="G39" s="116"/>
      <c r="H39" s="155"/>
      <c r="I39" s="134"/>
      <c r="J39" s="134"/>
      <c r="K39" s="116"/>
      <c r="L39" s="116"/>
      <c r="M39" s="116"/>
      <c r="N39" s="119"/>
      <c r="O39" s="119"/>
      <c r="P39" s="119"/>
      <c r="Q39" s="119"/>
      <c r="R39" s="119"/>
      <c r="S39" s="119"/>
      <c r="T39" s="119"/>
      <c r="U39" s="119"/>
      <c r="V39" s="119"/>
    </row>
    <row r="40" spans="1:23" hidden="1">
      <c r="A40" s="110"/>
      <c r="B40" s="110">
        <v>1</v>
      </c>
      <c r="C40" s="110" t="s">
        <v>297</v>
      </c>
      <c r="D40" s="165">
        <f>ROW($D$38)</f>
        <v>38</v>
      </c>
      <c r="E40" s="61"/>
      <c r="F40" s="163" t="s">
        <v>126</v>
      </c>
      <c r="G40" s="61" t="str">
        <f>$G$37 &amp; (ROWS($G$39:G40)-2)+1&amp;"."</f>
        <v>4.1.</v>
      </c>
      <c r="H40" s="156"/>
      <c r="I40" s="172"/>
      <c r="J40" s="172"/>
      <c r="K40" s="60"/>
      <c r="L40" s="60"/>
      <c r="M40" s="60"/>
      <c r="N40" s="147"/>
      <c r="O40" s="147"/>
      <c r="P40" s="147"/>
      <c r="Q40" s="147"/>
      <c r="R40" s="147"/>
      <c r="S40" s="147"/>
      <c r="T40" s="147"/>
      <c r="U40" s="147"/>
      <c r="V40" s="147"/>
    </row>
    <row r="41" spans="1:23" hidden="1">
      <c r="A41" s="110"/>
      <c r="B41" s="110">
        <v>1</v>
      </c>
      <c r="C41" s="110"/>
      <c r="D41" s="165"/>
      <c r="E41" s="165"/>
      <c r="F41" s="160"/>
      <c r="G41" s="116"/>
      <c r="H41" s="155"/>
      <c r="I41" s="134"/>
      <c r="J41" s="134"/>
      <c r="K41" s="116"/>
      <c r="L41" s="116"/>
      <c r="M41" s="116"/>
      <c r="N41" s="119"/>
      <c r="O41" s="119"/>
      <c r="P41" s="119"/>
      <c r="Q41" s="119"/>
      <c r="R41" s="119"/>
      <c r="S41" s="119"/>
      <c r="T41" s="119"/>
      <c r="U41" s="119"/>
      <c r="V41" s="119"/>
    </row>
    <row r="42" spans="1:23">
      <c r="A42" s="110"/>
      <c r="B42" s="110"/>
      <c r="C42" s="110"/>
      <c r="D42" s="165"/>
      <c r="E42" s="176"/>
      <c r="F42" s="160"/>
      <c r="G42" s="60"/>
      <c r="H42" s="171" t="s">
        <v>125</v>
      </c>
      <c r="I42" s="146"/>
      <c r="J42" s="146"/>
      <c r="K42" s="60"/>
      <c r="L42" s="60"/>
      <c r="M42" s="60"/>
      <c r="N42" s="123"/>
      <c r="O42" s="123"/>
      <c r="P42" s="123"/>
      <c r="Q42" s="123"/>
      <c r="R42" s="123"/>
      <c r="S42" s="123"/>
      <c r="T42" s="123"/>
      <c r="U42" s="123"/>
      <c r="V42" s="123"/>
    </row>
    <row r="43" spans="1:23" hidden="1">
      <c r="A43" s="110"/>
      <c r="B43" s="110">
        <v>1</v>
      </c>
      <c r="C43" s="110"/>
      <c r="D43" s="165"/>
      <c r="E43" s="176"/>
      <c r="F43" s="160"/>
      <c r="G43" s="116"/>
      <c r="H43" s="155"/>
      <c r="I43" s="134"/>
      <c r="J43" s="134"/>
      <c r="K43" s="116"/>
      <c r="L43" s="116"/>
      <c r="M43" s="116"/>
      <c r="N43" s="119"/>
      <c r="O43" s="119"/>
      <c r="P43" s="119"/>
      <c r="Q43" s="119"/>
      <c r="R43" s="119"/>
      <c r="S43" s="119"/>
      <c r="T43" s="119"/>
      <c r="U43" s="119"/>
      <c r="V43" s="119"/>
    </row>
    <row r="44" spans="1:23" ht="31.5">
      <c r="A44" s="110" t="s">
        <v>313</v>
      </c>
      <c r="B44" s="110"/>
      <c r="C44" s="110"/>
      <c r="D44" s="165"/>
      <c r="E44" s="176"/>
      <c r="F44" s="160"/>
    </row>
    <row r="45" spans="1:23">
      <c r="A45" s="110"/>
      <c r="B45" s="110"/>
      <c r="C45" s="110"/>
      <c r="D45" s="165"/>
      <c r="E45" s="176"/>
      <c r="F45" s="160"/>
      <c r="G45" s="165"/>
      <c r="H45" s="165"/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5"/>
    </row>
    <row r="46" spans="1:23">
      <c r="A46" s="110"/>
      <c r="B46" s="110"/>
      <c r="C46" s="110"/>
      <c r="D46" s="165"/>
      <c r="E46" s="176"/>
      <c r="F46" s="160"/>
      <c r="G46" s="165"/>
      <c r="H46" s="165"/>
      <c r="I46" s="165"/>
      <c r="J46" s="165"/>
      <c r="K46" s="165"/>
      <c r="L46" s="165"/>
      <c r="M46" s="165"/>
      <c r="N46" s="165"/>
      <c r="O46" s="165"/>
      <c r="P46" s="165"/>
      <c r="Q46" s="165"/>
      <c r="R46" s="165"/>
      <c r="S46" s="165"/>
      <c r="T46" s="165"/>
      <c r="U46" s="165"/>
      <c r="V46" s="165"/>
      <c r="W46" s="165"/>
    </row>
    <row r="47" spans="1:23">
      <c r="A47" s="110"/>
      <c r="B47" s="110"/>
      <c r="C47" s="110"/>
      <c r="D47" s="165"/>
      <c r="E47" s="176"/>
      <c r="F47" s="160"/>
      <c r="G47" s="165"/>
      <c r="H47" s="165"/>
      <c r="I47" s="165"/>
      <c r="J47" s="165"/>
      <c r="K47" s="165"/>
      <c r="L47" s="165"/>
      <c r="M47" s="165"/>
      <c r="N47" s="165"/>
      <c r="O47" s="165"/>
      <c r="P47" s="165"/>
      <c r="Q47" s="165"/>
      <c r="R47" s="165"/>
      <c r="S47" s="165"/>
      <c r="T47" s="165"/>
      <c r="U47" s="165"/>
      <c r="V47" s="165"/>
      <c r="W47" s="165"/>
    </row>
    <row r="48" spans="1:23">
      <c r="A48" s="110"/>
      <c r="B48" s="110"/>
      <c r="C48" s="110"/>
      <c r="D48" s="165"/>
      <c r="E48" s="176"/>
      <c r="F48" s="160"/>
      <c r="G48" s="165"/>
      <c r="H48" s="165"/>
      <c r="I48" s="165"/>
      <c r="J48" s="165"/>
      <c r="K48" s="165"/>
      <c r="L48" s="165"/>
      <c r="M48" s="165"/>
      <c r="N48" s="165"/>
      <c r="O48" s="165"/>
      <c r="P48" s="165"/>
      <c r="Q48" s="165"/>
      <c r="R48" s="165"/>
      <c r="S48" s="165"/>
      <c r="T48" s="165"/>
      <c r="U48" s="165"/>
      <c r="V48" s="165"/>
      <c r="W48" s="165"/>
    </row>
    <row r="49" spans="1:23">
      <c r="A49" s="110"/>
      <c r="B49" s="110"/>
      <c r="C49" s="110"/>
      <c r="D49" s="165"/>
      <c r="E49" s="176"/>
      <c r="F49" s="160"/>
      <c r="G49" s="165"/>
      <c r="H49" s="165"/>
      <c r="I49" s="165"/>
      <c r="J49" s="165"/>
      <c r="K49" s="165"/>
      <c r="L49" s="165"/>
      <c r="M49" s="165"/>
      <c r="N49" s="165"/>
      <c r="O49" s="165"/>
      <c r="P49" s="165"/>
      <c r="Q49" s="165"/>
      <c r="R49" s="165"/>
      <c r="S49" s="165"/>
      <c r="T49" s="165"/>
      <c r="U49" s="165"/>
      <c r="V49" s="165"/>
      <c r="W49" s="165"/>
    </row>
    <row r="50" spans="1:23">
      <c r="A50" s="110"/>
      <c r="B50" s="110"/>
      <c r="C50" s="110"/>
      <c r="D50" s="165"/>
      <c r="E50" s="176"/>
      <c r="F50" s="160"/>
      <c r="G50" s="165"/>
      <c r="H50" s="165"/>
      <c r="I50" s="165"/>
      <c r="J50" s="165"/>
      <c r="K50" s="165"/>
      <c r="L50" s="165"/>
      <c r="M50" s="165"/>
      <c r="N50" s="165"/>
      <c r="O50" s="165"/>
      <c r="P50" s="165"/>
      <c r="Q50" s="165"/>
      <c r="R50" s="165"/>
      <c r="S50" s="165"/>
      <c r="T50" s="165"/>
      <c r="U50" s="165"/>
      <c r="V50" s="165"/>
      <c r="W50" s="165"/>
    </row>
    <row r="51" spans="1:23">
      <c r="A51" s="110"/>
      <c r="B51" s="110"/>
      <c r="C51" s="110"/>
      <c r="D51" s="165"/>
      <c r="E51" s="176"/>
      <c r="F51" s="160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</row>
    <row r="52" spans="1:23">
      <c r="A52" s="110"/>
      <c r="B52" s="110"/>
      <c r="C52" s="110"/>
      <c r="D52" s="165"/>
      <c r="E52" s="176"/>
      <c r="F52" s="160"/>
      <c r="G52" s="165"/>
      <c r="H52" s="165"/>
      <c r="I52" s="165"/>
      <c r="J52" s="165"/>
      <c r="K52" s="165"/>
      <c r="L52" s="165"/>
      <c r="M52" s="165"/>
      <c r="N52" s="165"/>
      <c r="O52" s="165"/>
      <c r="P52" s="165"/>
      <c r="Q52" s="165"/>
      <c r="R52" s="165"/>
      <c r="S52" s="165"/>
      <c r="T52" s="165"/>
      <c r="U52" s="165"/>
      <c r="V52" s="165"/>
      <c r="W52" s="165"/>
    </row>
    <row r="53" spans="1:23">
      <c r="A53" s="110"/>
      <c r="B53" s="110"/>
      <c r="C53" s="110"/>
      <c r="D53" s="165"/>
      <c r="E53" s="176"/>
      <c r="F53" s="160"/>
      <c r="G53" s="165"/>
      <c r="H53" s="165"/>
      <c r="I53" s="165"/>
      <c r="J53" s="165"/>
      <c r="K53" s="165"/>
      <c r="L53" s="165"/>
      <c r="M53" s="165"/>
      <c r="N53" s="165"/>
      <c r="O53" s="165"/>
      <c r="P53" s="165"/>
      <c r="Q53" s="165"/>
      <c r="R53" s="165"/>
      <c r="S53" s="165"/>
      <c r="T53" s="165"/>
      <c r="U53" s="165"/>
      <c r="V53" s="165"/>
      <c r="W53" s="165"/>
    </row>
    <row r="54" spans="1:23">
      <c r="A54" s="110"/>
      <c r="B54" s="110"/>
      <c r="C54" s="110"/>
      <c r="D54" s="165"/>
      <c r="E54" s="176"/>
      <c r="F54" s="160"/>
      <c r="G54" s="165"/>
      <c r="H54" s="165"/>
      <c r="I54" s="165"/>
      <c r="J54" s="165"/>
      <c r="K54" s="165"/>
      <c r="L54" s="165"/>
      <c r="M54" s="165"/>
      <c r="N54" s="165"/>
      <c r="O54" s="165"/>
      <c r="P54" s="165"/>
      <c r="Q54" s="165"/>
      <c r="R54" s="165"/>
      <c r="S54" s="165"/>
      <c r="T54" s="165"/>
      <c r="U54" s="165"/>
      <c r="V54" s="165"/>
      <c r="W54" s="165"/>
    </row>
    <row r="55" spans="1:23">
      <c r="A55" s="110"/>
      <c r="B55" s="110"/>
      <c r="C55" s="110"/>
      <c r="D55" s="165"/>
      <c r="E55" s="176"/>
      <c r="F55" s="160"/>
      <c r="G55" s="165"/>
      <c r="H55" s="165"/>
      <c r="I55" s="165"/>
      <c r="J55" s="165"/>
      <c r="K55" s="165"/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5"/>
      <c r="W55" s="165"/>
    </row>
    <row r="56" spans="1:23">
      <c r="E56" s="178"/>
    </row>
    <row r="57" spans="1:23">
      <c r="E57" s="178"/>
    </row>
    <row r="58" spans="1:23">
      <c r="E58" s="178"/>
    </row>
    <row r="59" spans="1:23">
      <c r="E59" s="178"/>
    </row>
    <row r="60" spans="1:23">
      <c r="E60" s="178"/>
    </row>
    <row r="61" spans="1:23">
      <c r="E61" s="178"/>
    </row>
    <row r="62" spans="1:23">
      <c r="E62" s="178"/>
    </row>
    <row r="63" spans="1:23">
      <c r="E63" s="178"/>
    </row>
    <row r="64" spans="1:23">
      <c r="E64" s="178"/>
    </row>
    <row r="65" spans="5:5">
      <c r="E65" s="178"/>
    </row>
    <row r="66" spans="5:5">
      <c r="E66" s="178"/>
    </row>
    <row r="67" spans="5:5">
      <c r="E67" s="178"/>
    </row>
    <row r="68" spans="5:5">
      <c r="E68" s="178"/>
    </row>
    <row r="69" spans="5:5">
      <c r="E69" s="178"/>
    </row>
    <row r="70" spans="5:5">
      <c r="E70" s="178"/>
    </row>
    <row r="71" spans="5:5">
      <c r="E71" s="178"/>
    </row>
    <row r="72" spans="5:5">
      <c r="E72" s="178"/>
    </row>
    <row r="73" spans="5:5">
      <c r="E73" s="178"/>
    </row>
    <row r="74" spans="5:5">
      <c r="E74" s="178"/>
    </row>
    <row r="75" spans="5:5">
      <c r="E75" s="178"/>
    </row>
    <row r="76" spans="5:5">
      <c r="E76" s="178"/>
    </row>
    <row r="77" spans="5:5">
      <c r="E77" s="178"/>
    </row>
    <row r="78" spans="5:5">
      <c r="E78" s="178"/>
    </row>
    <row r="79" spans="5:5">
      <c r="E79" s="178"/>
    </row>
    <row r="80" spans="5:5">
      <c r="E80" s="178"/>
    </row>
    <row r="81" spans="5:5">
      <c r="E81" s="178"/>
    </row>
    <row r="82" spans="5:5">
      <c r="E82" s="178"/>
    </row>
    <row r="83" spans="5:5">
      <c r="E83" s="178"/>
    </row>
    <row r="84" spans="5:5">
      <c r="E84" s="178"/>
    </row>
    <row r="85" spans="5:5">
      <c r="E85" s="178"/>
    </row>
    <row r="86" spans="5:5">
      <c r="E86" s="178"/>
    </row>
    <row r="87" spans="5:5">
      <c r="E87" s="178"/>
    </row>
    <row r="88" spans="5:5">
      <c r="E88" s="178"/>
    </row>
    <row r="89" spans="5:5">
      <c r="E89" s="178"/>
    </row>
    <row r="90" spans="5:5">
      <c r="E90" s="178"/>
    </row>
    <row r="91" spans="5:5">
      <c r="E91" s="178"/>
    </row>
    <row r="92" spans="5:5">
      <c r="E92" s="178"/>
    </row>
    <row r="93" spans="5:5">
      <c r="E93" s="178"/>
    </row>
    <row r="94" spans="5:5">
      <c r="E94" s="178"/>
    </row>
    <row r="95" spans="5:5">
      <c r="E95" s="178"/>
    </row>
    <row r="96" spans="5:5">
      <c r="E96" s="178"/>
    </row>
    <row r="97" spans="5:5">
      <c r="E97" s="178"/>
    </row>
    <row r="98" spans="5:5">
      <c r="E98" s="178"/>
    </row>
    <row r="99" spans="5:5">
      <c r="E99" s="178"/>
    </row>
    <row r="100" spans="5:5">
      <c r="E100" s="178"/>
    </row>
    <row r="101" spans="5:5">
      <c r="E101" s="178"/>
    </row>
    <row r="102" spans="5:5">
      <c r="E102" s="178"/>
    </row>
    <row r="103" spans="5:5">
      <c r="E103" s="178"/>
    </row>
    <row r="104" spans="5:5">
      <c r="E104" s="178"/>
    </row>
    <row r="105" spans="5:5">
      <c r="E105" s="178"/>
    </row>
    <row r="106" spans="5:5">
      <c r="E106" s="178"/>
    </row>
    <row r="107" spans="5:5">
      <c r="E107" s="178"/>
    </row>
    <row r="108" spans="5:5">
      <c r="E108" s="178"/>
    </row>
    <row r="109" spans="5:5">
      <c r="E109" s="178"/>
    </row>
    <row r="110" spans="5:5">
      <c r="E110" s="178"/>
    </row>
    <row r="111" spans="5:5">
      <c r="E111" s="178"/>
    </row>
    <row r="112" spans="5:5">
      <c r="E112" s="178"/>
    </row>
    <row r="113" spans="5:5">
      <c r="E113" s="178"/>
    </row>
    <row r="114" spans="5:5">
      <c r="E114" s="178"/>
    </row>
    <row r="115" spans="5:5">
      <c r="E115" s="178"/>
    </row>
    <row r="116" spans="5:5">
      <c r="E116" s="178"/>
    </row>
    <row r="117" spans="5:5">
      <c r="E117" s="178"/>
    </row>
    <row r="118" spans="5:5">
      <c r="E118" s="178"/>
    </row>
    <row r="119" spans="5:5">
      <c r="E119" s="178"/>
    </row>
    <row r="120" spans="5:5">
      <c r="E120" s="178"/>
    </row>
    <row r="121" spans="5:5">
      <c r="E121" s="178"/>
    </row>
    <row r="122" spans="5:5">
      <c r="E122" s="178"/>
    </row>
    <row r="123" spans="5:5">
      <c r="E123" s="178"/>
    </row>
    <row r="124" spans="5:5">
      <c r="E124" s="178"/>
    </row>
    <row r="125" spans="5:5">
      <c r="E125" s="178"/>
    </row>
    <row r="126" spans="5:5">
      <c r="E126" s="178"/>
    </row>
    <row r="127" spans="5:5">
      <c r="E127" s="178"/>
    </row>
    <row r="128" spans="5:5">
      <c r="E128" s="178"/>
    </row>
    <row r="129" spans="5:5">
      <c r="E129" s="178"/>
    </row>
    <row r="130" spans="5:5">
      <c r="E130" s="178"/>
    </row>
    <row r="131" spans="5:5">
      <c r="E131" s="178"/>
    </row>
    <row r="132" spans="5:5">
      <c r="E132" s="178"/>
    </row>
    <row r="133" spans="5:5">
      <c r="E133" s="178"/>
    </row>
    <row r="134" spans="5:5">
      <c r="E134" s="178"/>
    </row>
    <row r="135" spans="5:5">
      <c r="E135" s="178"/>
    </row>
    <row r="136" spans="5:5">
      <c r="E136" s="178"/>
    </row>
    <row r="137" spans="5:5">
      <c r="E137" s="178"/>
    </row>
    <row r="138" spans="5:5">
      <c r="E138" s="178"/>
    </row>
    <row r="139" spans="5:5">
      <c r="E139" s="178"/>
    </row>
    <row r="140" spans="5:5">
      <c r="E140" s="178"/>
    </row>
    <row r="141" spans="5:5">
      <c r="E141" s="178"/>
    </row>
    <row r="142" spans="5:5">
      <c r="E142" s="178"/>
    </row>
    <row r="143" spans="5:5">
      <c r="E143" s="178"/>
    </row>
    <row r="144" spans="5:5">
      <c r="E144" s="178"/>
    </row>
    <row r="145" spans="5:5">
      <c r="E145" s="178"/>
    </row>
    <row r="146" spans="5:5">
      <c r="E146" s="178"/>
    </row>
    <row r="147" spans="5:5">
      <c r="E147" s="178"/>
    </row>
    <row r="148" spans="5:5">
      <c r="E148" s="178"/>
    </row>
    <row r="149" spans="5:5">
      <c r="E149" s="178"/>
    </row>
    <row r="150" spans="5:5">
      <c r="E150" s="178"/>
    </row>
    <row r="151" spans="5:5">
      <c r="E151" s="178"/>
    </row>
    <row r="152" spans="5:5">
      <c r="E152" s="178"/>
    </row>
    <row r="153" spans="5:5">
      <c r="E153" s="178"/>
    </row>
    <row r="154" spans="5:5">
      <c r="E154" s="178"/>
    </row>
    <row r="155" spans="5:5">
      <c r="E155" s="178"/>
    </row>
    <row r="156" spans="5:5">
      <c r="E156" s="178"/>
    </row>
    <row r="157" spans="5:5">
      <c r="E157" s="178"/>
    </row>
    <row r="158" spans="5:5">
      <c r="E158" s="178"/>
    </row>
    <row r="159" spans="5:5">
      <c r="E159" s="178"/>
    </row>
    <row r="160" spans="5:5">
      <c r="E160" s="178"/>
    </row>
    <row r="161" spans="5:5">
      <c r="E161" s="178"/>
    </row>
    <row r="162" spans="5:5">
      <c r="E162" s="178"/>
    </row>
    <row r="163" spans="5:5">
      <c r="E163" s="178"/>
    </row>
    <row r="164" spans="5:5">
      <c r="E164" s="178"/>
    </row>
    <row r="165" spans="5:5">
      <c r="E165" s="178"/>
    </row>
    <row r="166" spans="5:5">
      <c r="E166" s="178"/>
    </row>
    <row r="167" spans="5:5">
      <c r="E167" s="178"/>
    </row>
    <row r="168" spans="5:5">
      <c r="E168" s="178"/>
    </row>
    <row r="169" spans="5:5">
      <c r="E169" s="178"/>
    </row>
    <row r="170" spans="5:5">
      <c r="E170" s="178"/>
    </row>
    <row r="171" spans="5:5">
      <c r="E171" s="178"/>
    </row>
    <row r="172" spans="5:5">
      <c r="E172" s="178"/>
    </row>
    <row r="173" spans="5:5">
      <c r="E173" s="178"/>
    </row>
    <row r="174" spans="5:5">
      <c r="E174" s="178"/>
    </row>
    <row r="175" spans="5:5">
      <c r="E175" s="178"/>
    </row>
    <row r="176" spans="5:5">
      <c r="E176" s="178"/>
    </row>
    <row r="177" spans="5:5">
      <c r="E177" s="178"/>
    </row>
    <row r="178" spans="5:5">
      <c r="E178" s="178"/>
    </row>
    <row r="179" spans="5:5">
      <c r="E179" s="178"/>
    </row>
    <row r="180" spans="5:5">
      <c r="E180" s="178"/>
    </row>
    <row r="181" spans="5:5">
      <c r="E181" s="178"/>
    </row>
    <row r="182" spans="5:5">
      <c r="E182" s="178"/>
    </row>
    <row r="183" spans="5:5">
      <c r="E183" s="178"/>
    </row>
    <row r="184" spans="5:5">
      <c r="E184" s="178"/>
    </row>
    <row r="185" spans="5:5">
      <c r="E185" s="178"/>
    </row>
    <row r="186" spans="5:5">
      <c r="E186" s="178"/>
    </row>
    <row r="187" spans="5:5">
      <c r="E187" s="178"/>
    </row>
    <row r="188" spans="5:5">
      <c r="E188" s="178"/>
    </row>
    <row r="189" spans="5:5">
      <c r="E189" s="178"/>
    </row>
    <row r="190" spans="5:5">
      <c r="E190" s="178"/>
    </row>
    <row r="191" spans="5:5">
      <c r="E191" s="178"/>
    </row>
    <row r="192" spans="5:5">
      <c r="E192" s="178"/>
    </row>
    <row r="193" spans="5:5">
      <c r="E193" s="178"/>
    </row>
    <row r="194" spans="5:5">
      <c r="E194" s="178"/>
    </row>
    <row r="195" spans="5:5">
      <c r="E195" s="178"/>
    </row>
    <row r="196" spans="5:5">
      <c r="E196" s="178"/>
    </row>
    <row r="197" spans="5:5">
      <c r="E197" s="178"/>
    </row>
    <row r="198" spans="5:5">
      <c r="E198" s="178"/>
    </row>
    <row r="199" spans="5:5">
      <c r="E199" s="178"/>
    </row>
    <row r="200" spans="5:5">
      <c r="E200" s="178"/>
    </row>
    <row r="201" spans="5:5">
      <c r="E201" s="178"/>
    </row>
    <row r="202" spans="5:5">
      <c r="E202" s="178"/>
    </row>
    <row r="203" spans="5:5">
      <c r="E203" s="178"/>
    </row>
    <row r="204" spans="5:5">
      <c r="E204" s="178"/>
    </row>
    <row r="205" spans="5:5">
      <c r="E205" s="178"/>
    </row>
    <row r="206" spans="5:5">
      <c r="E206" s="178"/>
    </row>
    <row r="207" spans="5:5">
      <c r="E207" s="178"/>
    </row>
    <row r="208" spans="5:5">
      <c r="E208" s="178"/>
    </row>
    <row r="209" spans="5:5">
      <c r="E209" s="178"/>
    </row>
    <row r="210" spans="5:5">
      <c r="E210" s="178"/>
    </row>
    <row r="211" spans="5:5">
      <c r="E211" s="178"/>
    </row>
    <row r="212" spans="5:5">
      <c r="E212" s="178"/>
    </row>
    <row r="213" spans="5:5">
      <c r="E213" s="178"/>
    </row>
    <row r="214" spans="5:5">
      <c r="E214" s="178"/>
    </row>
    <row r="215" spans="5:5">
      <c r="E215" s="178"/>
    </row>
    <row r="216" spans="5:5">
      <c r="E216" s="178"/>
    </row>
    <row r="217" spans="5:5">
      <c r="E217" s="178"/>
    </row>
    <row r="218" spans="5:5">
      <c r="E218" s="178"/>
    </row>
    <row r="219" spans="5:5">
      <c r="E219" s="178"/>
    </row>
    <row r="220" spans="5:5">
      <c r="E220" s="178"/>
    </row>
    <row r="221" spans="5:5">
      <c r="E221" s="178"/>
    </row>
    <row r="222" spans="5:5">
      <c r="E222" s="178"/>
    </row>
    <row r="223" spans="5:5">
      <c r="E223" s="178"/>
    </row>
    <row r="224" spans="5:5">
      <c r="E224" s="178"/>
    </row>
    <row r="225" spans="5:5">
      <c r="E225" s="178"/>
    </row>
    <row r="226" spans="5:5">
      <c r="E226" s="178"/>
    </row>
    <row r="227" spans="5:5">
      <c r="E227" s="178"/>
    </row>
    <row r="228" spans="5:5">
      <c r="E228" s="178"/>
    </row>
    <row r="229" spans="5:5">
      <c r="E229" s="178"/>
    </row>
    <row r="230" spans="5:5">
      <c r="E230" s="178"/>
    </row>
    <row r="231" spans="5:5">
      <c r="E231" s="178"/>
    </row>
    <row r="232" spans="5:5">
      <c r="E232" s="178"/>
    </row>
    <row r="233" spans="5:5">
      <c r="E233" s="178"/>
    </row>
    <row r="234" spans="5:5">
      <c r="E234" s="178"/>
    </row>
    <row r="235" spans="5:5">
      <c r="E235" s="178"/>
    </row>
    <row r="236" spans="5:5">
      <c r="E236" s="178"/>
    </row>
    <row r="237" spans="5:5">
      <c r="E237" s="178"/>
    </row>
    <row r="238" spans="5:5">
      <c r="E238" s="178"/>
    </row>
    <row r="239" spans="5:5">
      <c r="E239" s="178"/>
    </row>
    <row r="240" spans="5:5">
      <c r="E240" s="178"/>
    </row>
    <row r="241" spans="5:5">
      <c r="E241" s="178"/>
    </row>
    <row r="242" spans="5:5">
      <c r="E242" s="178"/>
    </row>
    <row r="243" spans="5:5">
      <c r="E243" s="178"/>
    </row>
    <row r="244" spans="5:5">
      <c r="E244" s="178"/>
    </row>
    <row r="245" spans="5:5">
      <c r="E245" s="178"/>
    </row>
    <row r="246" spans="5:5">
      <c r="E246" s="178"/>
    </row>
    <row r="247" spans="5:5">
      <c r="E247" s="178"/>
    </row>
    <row r="248" spans="5:5">
      <c r="E248" s="178"/>
    </row>
    <row r="249" spans="5:5">
      <c r="E249" s="178"/>
    </row>
    <row r="250" spans="5:5">
      <c r="E250" s="178"/>
    </row>
    <row r="251" spans="5:5">
      <c r="E251" s="178"/>
    </row>
    <row r="252" spans="5:5">
      <c r="E252" s="178"/>
    </row>
    <row r="253" spans="5:5">
      <c r="E253" s="178"/>
    </row>
    <row r="254" spans="5:5">
      <c r="E254" s="178"/>
    </row>
    <row r="255" spans="5:5">
      <c r="E255" s="178"/>
    </row>
    <row r="256" spans="5:5">
      <c r="E256" s="178"/>
    </row>
    <row r="257" spans="5:5">
      <c r="E257" s="178"/>
    </row>
    <row r="258" spans="5:5">
      <c r="E258" s="178"/>
    </row>
    <row r="259" spans="5:5">
      <c r="E259" s="178"/>
    </row>
    <row r="260" spans="5:5">
      <c r="E260" s="178"/>
    </row>
    <row r="261" spans="5:5">
      <c r="E261" s="178"/>
    </row>
    <row r="262" spans="5:5">
      <c r="E262" s="178"/>
    </row>
    <row r="263" spans="5:5">
      <c r="E263" s="178"/>
    </row>
    <row r="264" spans="5:5">
      <c r="E264" s="178"/>
    </row>
    <row r="265" spans="5:5">
      <c r="E265" s="178"/>
    </row>
    <row r="266" spans="5:5">
      <c r="E266" s="178"/>
    </row>
    <row r="267" spans="5:5">
      <c r="E267" s="178"/>
    </row>
    <row r="268" spans="5:5">
      <c r="E268" s="178"/>
    </row>
    <row r="269" spans="5:5">
      <c r="E269" s="178"/>
    </row>
    <row r="270" spans="5:5">
      <c r="E270" s="178"/>
    </row>
    <row r="271" spans="5:5">
      <c r="E271" s="178"/>
    </row>
    <row r="272" spans="5:5">
      <c r="E272" s="178"/>
    </row>
    <row r="273" spans="5:5">
      <c r="E273" s="178"/>
    </row>
    <row r="274" spans="5:5">
      <c r="E274" s="178"/>
    </row>
    <row r="275" spans="5:5">
      <c r="E275" s="178"/>
    </row>
    <row r="276" spans="5:5">
      <c r="E276" s="178"/>
    </row>
    <row r="277" spans="5:5">
      <c r="E277" s="178"/>
    </row>
    <row r="278" spans="5:5">
      <c r="E278" s="178"/>
    </row>
    <row r="279" spans="5:5">
      <c r="E279" s="178"/>
    </row>
    <row r="280" spans="5:5">
      <c r="E280" s="178"/>
    </row>
    <row r="281" spans="5:5">
      <c r="E281" s="178"/>
    </row>
    <row r="282" spans="5:5">
      <c r="E282" s="178"/>
    </row>
    <row r="283" spans="5:5">
      <c r="E283" s="178"/>
    </row>
    <row r="284" spans="5:5">
      <c r="E284" s="178"/>
    </row>
    <row r="285" spans="5:5">
      <c r="E285" s="178"/>
    </row>
    <row r="286" spans="5:5">
      <c r="E286" s="178"/>
    </row>
    <row r="287" spans="5:5">
      <c r="E287" s="178"/>
    </row>
    <row r="288" spans="5:5">
      <c r="E288" s="178"/>
    </row>
    <row r="289" spans="5:5">
      <c r="E289" s="178"/>
    </row>
    <row r="290" spans="5:5">
      <c r="E290" s="178"/>
    </row>
    <row r="291" spans="5:5">
      <c r="E291" s="178"/>
    </row>
    <row r="292" spans="5:5">
      <c r="E292" s="178"/>
    </row>
    <row r="293" spans="5:5">
      <c r="E293" s="178"/>
    </row>
    <row r="294" spans="5:5">
      <c r="E294" s="178"/>
    </row>
    <row r="295" spans="5:5">
      <c r="E295" s="178"/>
    </row>
    <row r="296" spans="5:5">
      <c r="E296" s="178"/>
    </row>
    <row r="297" spans="5:5">
      <c r="E297" s="178"/>
    </row>
    <row r="298" spans="5:5">
      <c r="E298" s="178"/>
    </row>
    <row r="299" spans="5:5">
      <c r="E299" s="178"/>
    </row>
    <row r="300" spans="5:5">
      <c r="E300" s="178"/>
    </row>
    <row r="301" spans="5:5">
      <c r="E301" s="178"/>
    </row>
    <row r="302" spans="5:5">
      <c r="E302" s="178"/>
    </row>
    <row r="303" spans="5:5">
      <c r="E303" s="178"/>
    </row>
    <row r="304" spans="5:5">
      <c r="E304" s="178"/>
    </row>
    <row r="305" spans="5:5">
      <c r="E305" s="178"/>
    </row>
    <row r="306" spans="5:5">
      <c r="E306" s="178"/>
    </row>
    <row r="307" spans="5:5">
      <c r="E307" s="178"/>
    </row>
    <row r="308" spans="5:5">
      <c r="E308" s="178"/>
    </row>
    <row r="309" spans="5:5">
      <c r="E309" s="178"/>
    </row>
    <row r="310" spans="5:5">
      <c r="E310" s="178"/>
    </row>
    <row r="311" spans="5:5">
      <c r="E311" s="178"/>
    </row>
    <row r="312" spans="5:5">
      <c r="E312" s="178"/>
    </row>
    <row r="313" spans="5:5">
      <c r="E313" s="178"/>
    </row>
    <row r="314" spans="5:5">
      <c r="E314" s="178"/>
    </row>
    <row r="315" spans="5:5">
      <c r="E315" s="178"/>
    </row>
    <row r="316" spans="5:5">
      <c r="E316" s="178"/>
    </row>
    <row r="317" spans="5:5">
      <c r="E317" s="178"/>
    </row>
    <row r="318" spans="5:5">
      <c r="E318" s="178"/>
    </row>
    <row r="319" spans="5:5">
      <c r="E319" s="178"/>
    </row>
    <row r="320" spans="5:5">
      <c r="E320" s="178"/>
    </row>
    <row r="321" spans="5:5">
      <c r="E321" s="178"/>
    </row>
    <row r="322" spans="5:5">
      <c r="E322" s="178"/>
    </row>
    <row r="323" spans="5:5">
      <c r="E323" s="178"/>
    </row>
    <row r="324" spans="5:5">
      <c r="E324" s="178"/>
    </row>
    <row r="325" spans="5:5">
      <c r="E325" s="178"/>
    </row>
    <row r="326" spans="5:5">
      <c r="E326" s="178"/>
    </row>
    <row r="327" spans="5:5">
      <c r="E327" s="178"/>
    </row>
    <row r="328" spans="5:5">
      <c r="E328" s="178"/>
    </row>
    <row r="329" spans="5:5">
      <c r="E329" s="178"/>
    </row>
    <row r="330" spans="5:5">
      <c r="E330" s="178"/>
    </row>
    <row r="331" spans="5:5">
      <c r="E331" s="178"/>
    </row>
    <row r="332" spans="5:5">
      <c r="E332" s="178"/>
    </row>
    <row r="333" spans="5:5">
      <c r="E333" s="178"/>
    </row>
    <row r="334" spans="5:5">
      <c r="E334" s="178"/>
    </row>
    <row r="335" spans="5:5">
      <c r="E335" s="178"/>
    </row>
    <row r="336" spans="5:5">
      <c r="E336" s="178"/>
    </row>
    <row r="337" spans="5:5">
      <c r="E337" s="178"/>
    </row>
    <row r="338" spans="5:5">
      <c r="E338" s="178"/>
    </row>
    <row r="339" spans="5:5">
      <c r="E339" s="178"/>
    </row>
    <row r="340" spans="5:5">
      <c r="E340" s="178"/>
    </row>
    <row r="341" spans="5:5">
      <c r="E341" s="178"/>
    </row>
    <row r="342" spans="5:5">
      <c r="E342" s="178"/>
    </row>
    <row r="343" spans="5:5">
      <c r="E343" s="178"/>
    </row>
    <row r="344" spans="5:5">
      <c r="E344" s="178"/>
    </row>
    <row r="345" spans="5:5">
      <c r="E345" s="178"/>
    </row>
    <row r="346" spans="5:5">
      <c r="E346" s="178"/>
    </row>
    <row r="347" spans="5:5">
      <c r="E347" s="178"/>
    </row>
    <row r="348" spans="5:5">
      <c r="E348" s="178"/>
    </row>
    <row r="349" spans="5:5">
      <c r="E349" s="178"/>
    </row>
    <row r="350" spans="5:5">
      <c r="E350" s="178"/>
    </row>
    <row r="351" spans="5:5">
      <c r="E351" s="178"/>
    </row>
    <row r="352" spans="5:5">
      <c r="E352" s="178"/>
    </row>
    <row r="353" spans="5:5">
      <c r="E353" s="178"/>
    </row>
    <row r="354" spans="5:5">
      <c r="E354" s="178"/>
    </row>
    <row r="355" spans="5:5">
      <c r="E355" s="178"/>
    </row>
  </sheetData>
  <sheetProtection password="E96F" sheet="1" objects="1" scenarios="1"/>
  <mergeCells count="13">
    <mergeCell ref="H37:M37"/>
    <mergeCell ref="Q13:S13"/>
    <mergeCell ref="T13:V13"/>
    <mergeCell ref="R11:V11"/>
    <mergeCell ref="G12:T12"/>
    <mergeCell ref="H23:M23"/>
    <mergeCell ref="N13:P13"/>
    <mergeCell ref="H13:M14"/>
    <mergeCell ref="H15:M15"/>
    <mergeCell ref="H16:M16"/>
    <mergeCell ref="H30:M30"/>
    <mergeCell ref="G11:K11"/>
    <mergeCell ref="G13:G14"/>
  </mergeCells>
  <hyperlinks>
    <hyperlink ref="H21" location="'Прил. № 5.1 город'!A1" display="Добавить"/>
    <hyperlink ref="H28" location="'Прил. № 5.1 город'!A1" display="Добавить"/>
    <hyperlink ref="H42" location="'Прил. № 5.1 город'!A1" display="Добавить"/>
    <hyperlink ref="F26" location="'Прил. № 5.1 город'!A1" display="Удалить"/>
    <hyperlink ref="F40" location="'Прил. № 5.1 город'!A1" display="Удалить"/>
    <hyperlink ref="F19" location="'Прил. № 5.1 город'!A1" display="Удалить"/>
    <hyperlink ref="H35" location="'Прил. № 5.1 город'!A1" display="Добавить"/>
    <hyperlink ref="F33" location="'Прил. № 5.1 город'!A1" display="Удалить"/>
  </hyperlinks>
  <pageMargins left="0.23622047244094491" right="0.23622047244094491" top="0" bottom="0" header="0.31496062992125984" footer="0.31496062992125984"/>
  <pageSetup paperSize="9" scale="4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9">
        <x14:dataValidation type="list" allowBlank="1" showInputMessage="1" showErrorMessage="1">
          <x14:formula1>
            <xm:f>Справочник!$F$5:$F$6</xm:f>
          </x14:formula1>
          <xm:sqref>L19</xm:sqref>
        </x14:dataValidation>
        <x14:dataValidation type="list" allowBlank="1" showInputMessage="1" showErrorMessage="1">
          <x14:formula1>
            <xm:f>Справочник!$E$5:$E$10</xm:f>
          </x14:formula1>
          <xm:sqref>K19</xm:sqref>
        </x14:dataValidation>
        <x14:dataValidation type="list" allowBlank="1" showInputMessage="1" showErrorMessage="1">
          <x14:formula1>
            <xm:f>Справочник!$D$5:$D$8</xm:f>
          </x14:formula1>
          <xm:sqref>J19</xm:sqref>
        </x14:dataValidation>
        <x14:dataValidation type="list" allowBlank="1" showInputMessage="1" showErrorMessage="1">
          <x14:formula1>
            <xm:f>Справочник!$C$5:$C$6</xm:f>
          </x14:formula1>
          <xm:sqref>I19</xm:sqref>
        </x14:dataValidation>
        <x14:dataValidation type="list" allowBlank="1" showInputMessage="1" showErrorMessage="1">
          <x14:formula1>
            <xm:f>Справочник!$B$5:$B$7</xm:f>
          </x14:formula1>
          <xm:sqref>H19</xm:sqref>
        </x14:dataValidation>
        <x14:dataValidation type="list" allowBlank="1" showInputMessage="1" showErrorMessage="1">
          <x14:formula1>
            <xm:f>Справочник!$G$5:$G$6</xm:f>
          </x14:formula1>
          <xm:sqref>M19</xm:sqref>
        </x14:dataValidation>
        <x14:dataValidation type="list" allowBlank="1" showInputMessage="1" showErrorMessage="1">
          <x14:formula1>
            <xm:f>Справочник!$U$5:$U$6</xm:f>
          </x14:formula1>
          <xm:sqref>K33</xm:sqref>
        </x14:dataValidation>
        <x14:dataValidation type="list" allowBlank="1" showInputMessage="1" showErrorMessage="1">
          <x14:formula1>
            <xm:f>Справочник!$R$5:$R$10</xm:f>
          </x14:formula1>
          <xm:sqref>H33</xm:sqref>
        </x14:dataValidation>
        <x14:dataValidation type="list" allowBlank="1" showInputMessage="1" showErrorMessage="1">
          <x14:formula1>
            <xm:f>Справочник!$S$5:$S$9</xm:f>
          </x14:formula1>
          <xm:sqref>I33</xm:sqref>
        </x14:dataValidation>
        <x14:dataValidation type="list" allowBlank="1" showInputMessage="1" showErrorMessage="1">
          <x14:formula1>
            <xm:f>Справочник!$T$5:$T$8</xm:f>
          </x14:formula1>
          <xm:sqref>J33</xm:sqref>
        </x14:dataValidation>
        <x14:dataValidation type="list" allowBlank="1" showInputMessage="1" showErrorMessage="1">
          <x14:formula1>
            <xm:f>Справочник!$O$5:$O$7</xm:f>
          </x14:formula1>
          <xm:sqref>M26</xm:sqref>
        </x14:dataValidation>
        <x14:dataValidation type="list" allowBlank="1" showInputMessage="1" showErrorMessage="1">
          <x14:formula1>
            <xm:f>Справочник!$N$5:$N$9</xm:f>
          </x14:formula1>
          <xm:sqref>L26</xm:sqref>
        </x14:dataValidation>
        <x14:dataValidation type="list" allowBlank="1" showInputMessage="1" showErrorMessage="1">
          <x14:formula1>
            <xm:f>Справочник!$M$5:$M$13</xm:f>
          </x14:formula1>
          <xm:sqref>K26</xm:sqref>
        </x14:dataValidation>
        <x14:dataValidation type="list" allowBlank="1" showInputMessage="1" showErrorMessage="1">
          <x14:formula1>
            <xm:f>Справочник!$L$5:$L$6</xm:f>
          </x14:formula1>
          <xm:sqref>J26</xm:sqref>
        </x14:dataValidation>
        <x14:dataValidation type="list" allowBlank="1" showInputMessage="1" showErrorMessage="1">
          <x14:formula1>
            <xm:f>Справочник!$K$5:$K$6</xm:f>
          </x14:formula1>
          <xm:sqref>I26</xm:sqref>
        </x14:dataValidation>
        <x14:dataValidation type="list" allowBlank="1" showInputMessage="1" showErrorMessage="1">
          <x14:formula1>
            <xm:f>Справочник!$J$5:$J$10</xm:f>
          </x14:formula1>
          <xm:sqref>H26</xm:sqref>
        </x14:dataValidation>
        <x14:dataValidation type="list" allowBlank="1" showInputMessage="1" showErrorMessage="1">
          <x14:formula1>
            <xm:f>Справочник!$AN$5:$AN$6</xm:f>
          </x14:formula1>
          <xm:sqref>J40</xm:sqref>
        </x14:dataValidation>
        <x14:dataValidation type="list" allowBlank="1" showInputMessage="1" showErrorMessage="1">
          <x14:formula1>
            <xm:f>Справочник!$AM$5:$AM$7</xm:f>
          </x14:formula1>
          <xm:sqref>I40</xm:sqref>
        </x14:dataValidation>
        <x14:dataValidation type="list" allowBlank="1" showInputMessage="1" showErrorMessage="1">
          <x14:formula1>
            <xm:f>Справочник!$AL$5:$AL$6</xm:f>
          </x14:formula1>
          <xm:sqref>H40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Pr52"/>
  <dimension ref="A1:BE611"/>
  <sheetViews>
    <sheetView topLeftCell="F11" zoomScale="70" zoomScaleNormal="70" workbookViewId="0">
      <selection activeCell="S24" sqref="S24"/>
    </sheetView>
  </sheetViews>
  <sheetFormatPr defaultColWidth="14" defaultRowHeight="15.75"/>
  <cols>
    <col min="1" max="1" width="12.42578125" style="1" hidden="1" customWidth="1"/>
    <col min="2" max="2" width="16.28515625" style="1" hidden="1" customWidth="1"/>
    <col min="3" max="3" width="6.5703125" style="1" hidden="1" customWidth="1"/>
    <col min="4" max="4" width="6.140625" style="164" hidden="1" customWidth="1"/>
    <col min="5" max="5" width="13.7109375" style="159" hidden="1" customWidth="1"/>
    <col min="6" max="6" width="12.42578125" style="159" customWidth="1"/>
    <col min="7" max="7" width="7.42578125" style="6" customWidth="1"/>
    <col min="8" max="8" width="24" style="1" customWidth="1"/>
    <col min="9" max="9" width="18" style="8" customWidth="1"/>
    <col min="10" max="10" width="26.7109375" style="10" customWidth="1"/>
    <col min="11" max="11" width="23.140625" style="1" customWidth="1"/>
    <col min="12" max="12" width="35.5703125" style="1" customWidth="1"/>
    <col min="13" max="13" width="23" style="1" customWidth="1"/>
    <col min="14" max="14" width="14" style="1"/>
    <col min="15" max="15" width="18.28515625" style="1" customWidth="1"/>
    <col min="16" max="16" width="14.42578125" style="1" customWidth="1"/>
    <col min="17" max="17" width="14.5703125" style="1" customWidth="1"/>
    <col min="18" max="18" width="17.5703125" style="1" customWidth="1"/>
    <col min="19" max="19" width="14.85546875" style="1" customWidth="1"/>
    <col min="20" max="20" width="14" style="1"/>
    <col min="21" max="21" width="16.28515625" style="1" customWidth="1"/>
    <col min="22" max="22" width="15.42578125" style="1" customWidth="1"/>
    <col min="23" max="16384" width="14" style="1"/>
  </cols>
  <sheetData>
    <row r="1" spans="1:22" hidden="1"/>
    <row r="2" spans="1:22" hidden="1"/>
    <row r="3" spans="1:22" hidden="1"/>
    <row r="4" spans="1:22" hidden="1"/>
    <row r="5" spans="1:22" hidden="1"/>
    <row r="6" spans="1:22" hidden="1"/>
    <row r="7" spans="1:22" hidden="1"/>
    <row r="8" spans="1:22" hidden="1"/>
    <row r="9" spans="1:22" hidden="1"/>
    <row r="10" spans="1:22" hidden="1"/>
    <row r="11" spans="1:22" ht="60.6" customHeight="1">
      <c r="A11" s="110"/>
      <c r="B11" s="110"/>
      <c r="C11" s="110"/>
      <c r="D11" s="165"/>
      <c r="E11" s="160"/>
      <c r="F11" s="160"/>
      <c r="G11" s="223"/>
      <c r="H11" s="223"/>
      <c r="I11" s="223"/>
      <c r="J11" s="223"/>
      <c r="K11" s="223"/>
      <c r="R11" s="223" t="s">
        <v>259</v>
      </c>
      <c r="S11" s="223"/>
      <c r="T11" s="223"/>
      <c r="U11" s="223"/>
      <c r="V11" s="223"/>
    </row>
    <row r="12" spans="1:22" ht="59.25" customHeight="1">
      <c r="A12" s="170" t="s">
        <v>260</v>
      </c>
      <c r="B12" s="170" t="s">
        <v>261</v>
      </c>
      <c r="C12" s="170" t="s">
        <v>263</v>
      </c>
      <c r="D12" s="166" t="s">
        <v>265</v>
      </c>
      <c r="E12" s="166" t="s">
        <v>266</v>
      </c>
      <c r="F12" s="169"/>
      <c r="G12" s="224" t="s">
        <v>322</v>
      </c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</row>
    <row r="13" spans="1:22" ht="28.5" customHeight="1">
      <c r="A13" s="110"/>
      <c r="B13" s="110"/>
      <c r="C13" s="110"/>
      <c r="D13" s="165"/>
      <c r="E13" s="160"/>
      <c r="F13" s="160"/>
      <c r="G13" s="225" t="s">
        <v>0</v>
      </c>
      <c r="H13" s="247" t="s">
        <v>122</v>
      </c>
      <c r="I13" s="226"/>
      <c r="J13" s="226"/>
      <c r="K13" s="226"/>
      <c r="L13" s="226"/>
      <c r="M13" s="226"/>
      <c r="N13" s="226" t="s">
        <v>91</v>
      </c>
      <c r="O13" s="226"/>
      <c r="P13" s="226"/>
      <c r="Q13" s="226" t="s">
        <v>92</v>
      </c>
      <c r="R13" s="226"/>
      <c r="S13" s="226"/>
      <c r="T13" s="226" t="s">
        <v>257</v>
      </c>
      <c r="U13" s="226"/>
      <c r="V13" s="226"/>
    </row>
    <row r="14" spans="1:22" ht="129" customHeight="1">
      <c r="A14" s="110"/>
      <c r="B14" s="110"/>
      <c r="C14" s="110"/>
      <c r="D14" s="165"/>
      <c r="E14" s="176"/>
      <c r="F14" s="160"/>
      <c r="G14" s="225"/>
      <c r="H14" s="247"/>
      <c r="I14" s="226"/>
      <c r="J14" s="226"/>
      <c r="K14" s="226"/>
      <c r="L14" s="226"/>
      <c r="M14" s="226"/>
      <c r="N14" s="31" t="s">
        <v>1</v>
      </c>
      <c r="O14" s="32" t="s">
        <v>121</v>
      </c>
      <c r="P14" s="51" t="s">
        <v>323</v>
      </c>
      <c r="Q14" s="31" t="s">
        <v>1</v>
      </c>
      <c r="R14" s="32" t="s">
        <v>121</v>
      </c>
      <c r="S14" s="51" t="s">
        <v>323</v>
      </c>
      <c r="T14" s="31" t="s">
        <v>1</v>
      </c>
      <c r="U14" s="32" t="s">
        <v>121</v>
      </c>
      <c r="V14" s="51" t="s">
        <v>323</v>
      </c>
    </row>
    <row r="15" spans="1:22" s="11" customFormat="1" ht="18.75" customHeight="1">
      <c r="A15" s="114" t="s">
        <v>314</v>
      </c>
      <c r="B15" s="114"/>
      <c r="C15" s="114"/>
      <c r="D15" s="167"/>
      <c r="E15" s="177"/>
      <c r="F15" s="162"/>
      <c r="G15" s="34">
        <v>1</v>
      </c>
      <c r="H15" s="215">
        <v>2</v>
      </c>
      <c r="I15" s="248"/>
      <c r="J15" s="248"/>
      <c r="K15" s="248"/>
      <c r="L15" s="248"/>
      <c r="M15" s="248"/>
      <c r="N15" s="102">
        <v>3</v>
      </c>
      <c r="O15" s="102">
        <v>4</v>
      </c>
      <c r="P15" s="102">
        <v>5</v>
      </c>
      <c r="Q15" s="102">
        <v>6</v>
      </c>
      <c r="R15" s="102">
        <v>7</v>
      </c>
      <c r="S15" s="102">
        <v>8</v>
      </c>
      <c r="T15" s="102">
        <v>9</v>
      </c>
      <c r="U15" s="102">
        <v>10</v>
      </c>
      <c r="V15" s="102">
        <v>11</v>
      </c>
    </row>
    <row r="16" spans="1:22" ht="25.5" customHeight="1">
      <c r="A16" s="110"/>
      <c r="B16" s="110"/>
      <c r="C16" s="110"/>
      <c r="D16" s="165"/>
      <c r="E16" s="176"/>
      <c r="F16" s="160"/>
      <c r="G16" s="105" t="s">
        <v>262</v>
      </c>
      <c r="H16" s="217" t="s">
        <v>115</v>
      </c>
      <c r="I16" s="217"/>
      <c r="J16" s="217"/>
      <c r="K16" s="217"/>
      <c r="L16" s="217"/>
      <c r="M16" s="218"/>
      <c r="N16" s="62"/>
      <c r="O16" s="200">
        <f>SUM(O18:O20)</f>
        <v>0</v>
      </c>
      <c r="P16" s="200">
        <f>SUM(P18:P20)</f>
        <v>0</v>
      </c>
      <c r="Q16" s="200"/>
      <c r="R16" s="200">
        <f>SUM(R18:R20)</f>
        <v>0</v>
      </c>
      <c r="S16" s="200">
        <f>SUM(S18:S20)</f>
        <v>0</v>
      </c>
      <c r="T16" s="200"/>
      <c r="U16" s="200">
        <f>SUM(U18:U20)</f>
        <v>0</v>
      </c>
      <c r="V16" s="200">
        <f>SUM(V18:V20)</f>
        <v>0</v>
      </c>
    </row>
    <row r="17" spans="1:22" ht="31.5">
      <c r="A17" s="110"/>
      <c r="B17" s="110"/>
      <c r="C17" s="110"/>
      <c r="D17" s="165"/>
      <c r="E17" s="179"/>
      <c r="F17" s="160"/>
      <c r="G17" s="106"/>
      <c r="H17" s="154" t="s">
        <v>129</v>
      </c>
      <c r="I17" s="74" t="s">
        <v>135</v>
      </c>
      <c r="J17" s="74" t="s">
        <v>138</v>
      </c>
      <c r="K17" s="74" t="s">
        <v>143</v>
      </c>
      <c r="L17" s="74" t="s">
        <v>150</v>
      </c>
      <c r="M17" s="74" t="s">
        <v>153</v>
      </c>
      <c r="N17" s="62"/>
      <c r="O17" s="62"/>
      <c r="P17" s="62"/>
      <c r="Q17" s="62"/>
      <c r="R17" s="62"/>
      <c r="S17" s="62"/>
      <c r="T17" s="62"/>
      <c r="U17" s="62"/>
      <c r="V17" s="62"/>
    </row>
    <row r="18" spans="1:22" hidden="1">
      <c r="A18" s="110"/>
      <c r="B18" s="110">
        <v>1</v>
      </c>
      <c r="C18" s="110"/>
      <c r="D18" s="165"/>
      <c r="E18" s="179"/>
      <c r="F18" s="160"/>
      <c r="G18" s="116"/>
      <c r="H18" s="155"/>
      <c r="I18" s="117"/>
      <c r="J18" s="117"/>
      <c r="K18" s="117"/>
      <c r="L18" s="117"/>
      <c r="M18" s="117"/>
      <c r="N18" s="119"/>
      <c r="O18" s="119"/>
      <c r="P18" s="119"/>
      <c r="Q18" s="119"/>
      <c r="R18" s="119"/>
      <c r="S18" s="119"/>
      <c r="T18" s="119"/>
      <c r="U18" s="119"/>
      <c r="V18" s="119"/>
    </row>
    <row r="19" spans="1:22" hidden="1">
      <c r="A19" s="110"/>
      <c r="B19" s="110">
        <v>1</v>
      </c>
      <c r="C19" s="110" t="s">
        <v>264</v>
      </c>
      <c r="D19" s="165">
        <f>ROW($D$17)</f>
        <v>17</v>
      </c>
      <c r="E19" s="61"/>
      <c r="F19" s="183" t="s">
        <v>126</v>
      </c>
      <c r="G19" s="61" t="str">
        <f>$G$16 &amp; (ROWS($G$18:G19)-2)+1&amp;"."</f>
        <v>1.1.</v>
      </c>
      <c r="H19" s="156"/>
      <c r="I19" s="96"/>
      <c r="J19" s="96"/>
      <c r="K19" s="96"/>
      <c r="L19" s="96"/>
      <c r="M19" s="96"/>
      <c r="N19" s="147"/>
      <c r="O19" s="147"/>
      <c r="P19" s="147"/>
      <c r="Q19" s="147"/>
      <c r="R19" s="147"/>
      <c r="S19" s="147"/>
      <c r="T19" s="147"/>
      <c r="U19" s="147"/>
      <c r="V19" s="147"/>
    </row>
    <row r="20" spans="1:22" hidden="1">
      <c r="A20" s="110"/>
      <c r="B20" s="110">
        <v>1</v>
      </c>
      <c r="C20" s="110"/>
      <c r="D20" s="165"/>
      <c r="E20" s="179"/>
      <c r="F20" s="160"/>
      <c r="G20" s="116"/>
      <c r="H20" s="155"/>
      <c r="I20" s="118"/>
      <c r="J20" s="118"/>
      <c r="K20" s="118"/>
      <c r="L20" s="118"/>
      <c r="M20" s="118"/>
      <c r="N20" s="119"/>
      <c r="O20" s="119"/>
      <c r="P20" s="119"/>
      <c r="Q20" s="119"/>
      <c r="R20" s="119"/>
      <c r="S20" s="119"/>
      <c r="T20" s="119"/>
      <c r="U20" s="119"/>
      <c r="V20" s="119"/>
    </row>
    <row r="21" spans="1:22">
      <c r="A21" s="110"/>
      <c r="B21" s="110"/>
      <c r="C21" s="110"/>
      <c r="D21" s="165"/>
      <c r="E21" s="179"/>
      <c r="F21" s="160"/>
      <c r="G21" s="158"/>
      <c r="H21" s="153" t="s">
        <v>125</v>
      </c>
      <c r="I21" s="127"/>
      <c r="J21" s="127"/>
      <c r="K21" s="127"/>
      <c r="L21" s="127"/>
      <c r="M21" s="127"/>
      <c r="N21" s="123"/>
      <c r="O21" s="123"/>
      <c r="P21" s="123"/>
      <c r="Q21" s="123"/>
      <c r="R21" s="123"/>
      <c r="S21" s="123"/>
      <c r="T21" s="123"/>
      <c r="U21" s="123"/>
      <c r="V21" s="123"/>
    </row>
    <row r="22" spans="1:22" hidden="1">
      <c r="A22" s="110"/>
      <c r="B22" s="110">
        <v>1</v>
      </c>
      <c r="C22" s="110"/>
      <c r="D22" s="165"/>
      <c r="E22" s="179"/>
      <c r="F22" s="160"/>
      <c r="G22" s="116"/>
      <c r="H22" s="155"/>
      <c r="I22" s="117"/>
      <c r="J22" s="117"/>
      <c r="K22" s="117"/>
      <c r="L22" s="117"/>
      <c r="M22" s="117"/>
      <c r="N22" s="119"/>
      <c r="O22" s="119"/>
      <c r="P22" s="119"/>
      <c r="Q22" s="119"/>
      <c r="R22" s="119"/>
      <c r="S22" s="119"/>
      <c r="T22" s="119"/>
      <c r="U22" s="119"/>
      <c r="V22" s="119"/>
    </row>
    <row r="23" spans="1:22" ht="32.25" customHeight="1">
      <c r="A23" s="110"/>
      <c r="B23" s="110"/>
      <c r="C23" s="110"/>
      <c r="D23" s="165"/>
      <c r="E23" s="179"/>
      <c r="F23" s="160"/>
      <c r="G23" s="105" t="s">
        <v>97</v>
      </c>
      <c r="H23" s="217" t="s">
        <v>116</v>
      </c>
      <c r="I23" s="217"/>
      <c r="J23" s="217"/>
      <c r="K23" s="217"/>
      <c r="L23" s="217"/>
      <c r="M23" s="218"/>
      <c r="N23" s="62"/>
      <c r="O23" s="200">
        <f>SUM(O25:O27)</f>
        <v>0</v>
      </c>
      <c r="P23" s="200">
        <f>SUM(P25:P27)</f>
        <v>0</v>
      </c>
      <c r="Q23" s="200"/>
      <c r="R23" s="200">
        <f>SUM(R25:R27)</f>
        <v>0</v>
      </c>
      <c r="S23" s="200">
        <f>SUM(S25:S27)</f>
        <v>0</v>
      </c>
      <c r="T23" s="200"/>
      <c r="U23" s="200">
        <f>SUM(U25:U27)</f>
        <v>0</v>
      </c>
      <c r="V23" s="200">
        <f>SUM(V25:V27)</f>
        <v>0</v>
      </c>
    </row>
    <row r="24" spans="1:22" ht="78" customHeight="1">
      <c r="A24" s="110"/>
      <c r="B24" s="110"/>
      <c r="C24" s="110"/>
      <c r="D24" s="165"/>
      <c r="E24" s="179"/>
      <c r="F24" s="160"/>
      <c r="G24" s="106"/>
      <c r="H24" s="154" t="s">
        <v>156</v>
      </c>
      <c r="I24" s="74" t="s">
        <v>163</v>
      </c>
      <c r="J24" s="74" t="s">
        <v>166</v>
      </c>
      <c r="K24" s="74" t="s">
        <v>143</v>
      </c>
      <c r="L24" s="74" t="s">
        <v>173</v>
      </c>
      <c r="M24" s="74" t="s">
        <v>153</v>
      </c>
      <c r="N24" s="62"/>
      <c r="O24" s="62"/>
      <c r="P24" s="62"/>
      <c r="Q24" s="62"/>
      <c r="R24" s="62"/>
      <c r="S24" s="62"/>
      <c r="T24" s="62"/>
      <c r="U24" s="62"/>
      <c r="V24" s="62"/>
    </row>
    <row r="25" spans="1:22" hidden="1">
      <c r="A25" s="110"/>
      <c r="B25" s="110">
        <v>1</v>
      </c>
      <c r="C25" s="110"/>
      <c r="D25" s="165"/>
      <c r="E25" s="179"/>
      <c r="F25" s="160"/>
      <c r="G25" s="116"/>
      <c r="H25" s="155"/>
      <c r="I25" s="122"/>
      <c r="J25" s="122"/>
      <c r="K25" s="122"/>
      <c r="L25" s="122"/>
      <c r="M25" s="117"/>
      <c r="N25" s="119"/>
      <c r="O25" s="119"/>
      <c r="P25" s="119"/>
      <c r="Q25" s="119"/>
      <c r="R25" s="119"/>
      <c r="S25" s="119"/>
      <c r="T25" s="119"/>
      <c r="U25" s="119"/>
      <c r="V25" s="119"/>
    </row>
    <row r="26" spans="1:22" hidden="1">
      <c r="A26" s="110"/>
      <c r="B26" s="110">
        <v>1</v>
      </c>
      <c r="C26" s="110" t="s">
        <v>267</v>
      </c>
      <c r="D26" s="165">
        <f>ROW($D$24)</f>
        <v>24</v>
      </c>
      <c r="E26" s="61"/>
      <c r="F26" s="183" t="s">
        <v>126</v>
      </c>
      <c r="G26" s="61" t="str">
        <f>$G$23 &amp; (ROWS($G$25:G26)-2)+1&amp;"."</f>
        <v>2.1.</v>
      </c>
      <c r="H26" s="156"/>
      <c r="I26" s="96"/>
      <c r="J26" s="96"/>
      <c r="K26" s="96"/>
      <c r="L26" s="96"/>
      <c r="M26" s="96"/>
      <c r="N26" s="147"/>
      <c r="O26" s="147"/>
      <c r="P26" s="147"/>
      <c r="Q26" s="147"/>
      <c r="R26" s="147"/>
      <c r="S26" s="147"/>
      <c r="T26" s="147"/>
      <c r="U26" s="147"/>
      <c r="V26" s="147"/>
    </row>
    <row r="27" spans="1:22" hidden="1">
      <c r="A27" s="110"/>
      <c r="B27" s="110">
        <v>1</v>
      </c>
      <c r="C27" s="110"/>
      <c r="D27" s="165"/>
      <c r="E27" s="179"/>
      <c r="F27" s="160"/>
      <c r="G27" s="116"/>
      <c r="H27" s="155"/>
      <c r="I27" s="118"/>
      <c r="J27" s="118"/>
      <c r="K27" s="118"/>
      <c r="L27" s="118"/>
      <c r="M27" s="118"/>
      <c r="N27" s="119"/>
      <c r="O27" s="119"/>
      <c r="P27" s="119"/>
      <c r="Q27" s="119"/>
      <c r="R27" s="119"/>
      <c r="S27" s="119"/>
      <c r="T27" s="119"/>
      <c r="U27" s="119"/>
      <c r="V27" s="119"/>
    </row>
    <row r="28" spans="1:22">
      <c r="A28" s="110"/>
      <c r="B28" s="110"/>
      <c r="C28" s="110"/>
      <c r="D28" s="165"/>
      <c r="E28" s="179"/>
      <c r="F28" s="160"/>
      <c r="G28" s="60"/>
      <c r="H28" s="153" t="s">
        <v>125</v>
      </c>
      <c r="I28" s="126"/>
      <c r="J28" s="126"/>
      <c r="K28" s="126"/>
      <c r="L28" s="126"/>
      <c r="M28" s="127"/>
      <c r="N28" s="123"/>
      <c r="O28" s="123"/>
      <c r="P28" s="123"/>
      <c r="Q28" s="123"/>
      <c r="R28" s="123"/>
      <c r="S28" s="123"/>
      <c r="T28" s="123"/>
      <c r="U28" s="123"/>
      <c r="V28" s="123"/>
    </row>
    <row r="29" spans="1:22" hidden="1">
      <c r="A29" s="110"/>
      <c r="B29" s="110">
        <v>1</v>
      </c>
      <c r="C29" s="110"/>
      <c r="D29" s="165"/>
      <c r="E29" s="179"/>
      <c r="F29" s="160"/>
      <c r="G29" s="116"/>
      <c r="H29" s="155"/>
      <c r="I29" s="122"/>
      <c r="J29" s="122"/>
      <c r="K29" s="122"/>
      <c r="L29" s="122"/>
      <c r="M29" s="117"/>
      <c r="N29" s="119"/>
      <c r="O29" s="119"/>
      <c r="P29" s="119"/>
      <c r="Q29" s="119"/>
      <c r="R29" s="119"/>
      <c r="S29" s="119"/>
      <c r="T29" s="119"/>
      <c r="U29" s="119"/>
      <c r="V29" s="119"/>
    </row>
    <row r="30" spans="1:22" ht="40.5" customHeight="1">
      <c r="A30" s="110"/>
      <c r="B30" s="110"/>
      <c r="C30" s="110"/>
      <c r="D30" s="165"/>
      <c r="E30" s="179"/>
      <c r="F30" s="160"/>
      <c r="G30" s="105" t="s">
        <v>98</v>
      </c>
      <c r="H30" s="216" t="s">
        <v>99</v>
      </c>
      <c r="I30" s="217"/>
      <c r="J30" s="217"/>
      <c r="K30" s="217"/>
      <c r="L30" s="217"/>
      <c r="M30" s="218"/>
      <c r="N30" s="62"/>
      <c r="O30" s="200">
        <f>SUM(O32:O34)</f>
        <v>0</v>
      </c>
      <c r="P30" s="200">
        <f>SUM(P32:P34)</f>
        <v>0</v>
      </c>
      <c r="Q30" s="200"/>
      <c r="R30" s="200">
        <f>SUM(R32:R34)</f>
        <v>0</v>
      </c>
      <c r="S30" s="200">
        <f>SUM(S32:S34)</f>
        <v>0</v>
      </c>
      <c r="T30" s="200"/>
      <c r="U30" s="200">
        <f>SUM(U32:U34)</f>
        <v>0</v>
      </c>
      <c r="V30" s="200">
        <f>SUM(V32:V34)</f>
        <v>0</v>
      </c>
    </row>
    <row r="31" spans="1:22" ht="70.5" customHeight="1">
      <c r="A31" s="110"/>
      <c r="B31" s="110"/>
      <c r="C31" s="110"/>
      <c r="D31" s="165"/>
      <c r="E31" s="107"/>
      <c r="F31" s="160"/>
      <c r="G31" s="106"/>
      <c r="H31" s="74" t="s">
        <v>182</v>
      </c>
      <c r="I31" s="74" t="s">
        <v>189</v>
      </c>
      <c r="J31" s="74" t="s">
        <v>249</v>
      </c>
      <c r="K31" s="74" t="s">
        <v>153</v>
      </c>
      <c r="L31" s="60"/>
      <c r="M31" s="60"/>
      <c r="N31" s="62"/>
      <c r="O31" s="62"/>
      <c r="P31" s="62"/>
      <c r="Q31" s="62"/>
      <c r="R31" s="62"/>
      <c r="S31" s="62"/>
      <c r="T31" s="62"/>
      <c r="U31" s="62"/>
      <c r="V31" s="62"/>
    </row>
    <row r="32" spans="1:22" hidden="1">
      <c r="A32" s="110"/>
      <c r="B32" s="110">
        <v>1</v>
      </c>
      <c r="C32" s="110"/>
      <c r="D32" s="165"/>
      <c r="E32" s="107"/>
      <c r="F32" s="160"/>
      <c r="G32" s="116"/>
      <c r="H32" s="117"/>
      <c r="I32" s="122"/>
      <c r="J32" s="122"/>
      <c r="K32" s="122"/>
      <c r="L32" s="116"/>
      <c r="M32" s="116"/>
      <c r="N32" s="119"/>
      <c r="O32" s="119"/>
      <c r="P32" s="119"/>
      <c r="Q32" s="119"/>
      <c r="R32" s="119"/>
      <c r="S32" s="119"/>
      <c r="T32" s="119"/>
      <c r="U32" s="119"/>
      <c r="V32" s="119"/>
    </row>
    <row r="33" spans="1:57" hidden="1">
      <c r="A33" s="110"/>
      <c r="B33" s="110">
        <v>1</v>
      </c>
      <c r="C33" s="110" t="s">
        <v>268</v>
      </c>
      <c r="D33" s="165">
        <f>ROW($D$31)</f>
        <v>31</v>
      </c>
      <c r="E33" s="115"/>
      <c r="F33" s="195" t="s">
        <v>126</v>
      </c>
      <c r="G33" s="61" t="str">
        <f>$G$30 &amp; (ROWS($G$32:G33)-2)+1&amp;"."</f>
        <v>3.1.</v>
      </c>
      <c r="H33" s="96"/>
      <c r="I33" s="96"/>
      <c r="J33" s="96"/>
      <c r="K33" s="96"/>
      <c r="L33" s="60"/>
      <c r="M33" s="60"/>
      <c r="N33" s="147"/>
      <c r="O33" s="147"/>
      <c r="P33" s="147"/>
      <c r="Q33" s="147"/>
      <c r="R33" s="147"/>
      <c r="S33" s="147"/>
      <c r="T33" s="147"/>
      <c r="U33" s="147"/>
      <c r="V33" s="147"/>
    </row>
    <row r="34" spans="1:57" hidden="1">
      <c r="A34" s="110"/>
      <c r="B34" s="110">
        <v>1</v>
      </c>
      <c r="C34" s="110"/>
      <c r="D34" s="165"/>
      <c r="E34" s="107"/>
      <c r="F34" s="160"/>
      <c r="G34" s="116"/>
      <c r="H34" s="117"/>
      <c r="I34" s="130"/>
      <c r="J34" s="130"/>
      <c r="K34" s="130"/>
      <c r="L34" s="116"/>
      <c r="M34" s="116"/>
      <c r="N34" s="119"/>
      <c r="O34" s="119"/>
      <c r="P34" s="119"/>
      <c r="Q34" s="119"/>
      <c r="R34" s="119"/>
      <c r="S34" s="119"/>
      <c r="T34" s="119"/>
      <c r="U34" s="119"/>
      <c r="V34" s="119"/>
    </row>
    <row r="35" spans="1:57">
      <c r="A35" s="110"/>
      <c r="B35" s="110"/>
      <c r="C35" s="110"/>
      <c r="D35" s="165"/>
      <c r="E35" s="165"/>
      <c r="F35" s="160"/>
      <c r="G35" s="131"/>
      <c r="H35" s="193" t="s">
        <v>125</v>
      </c>
      <c r="I35" s="126"/>
      <c r="J35" s="126"/>
      <c r="K35" s="126"/>
      <c r="L35" s="60"/>
      <c r="M35" s="60"/>
      <c r="N35" s="119"/>
      <c r="O35" s="119"/>
      <c r="P35" s="119"/>
      <c r="Q35" s="119"/>
      <c r="R35" s="119"/>
      <c r="S35" s="119"/>
      <c r="T35" s="119"/>
      <c r="U35" s="119"/>
      <c r="V35" s="119"/>
    </row>
    <row r="36" spans="1:57" hidden="1">
      <c r="A36" s="110"/>
      <c r="B36" s="110">
        <v>1</v>
      </c>
      <c r="C36" s="110"/>
      <c r="D36" s="165"/>
      <c r="E36" s="165"/>
      <c r="F36" s="160"/>
      <c r="G36" s="187"/>
      <c r="H36" s="188"/>
      <c r="I36" s="189"/>
      <c r="J36" s="189"/>
      <c r="K36" s="189"/>
      <c r="L36" s="190"/>
      <c r="M36" s="191"/>
      <c r="N36" s="119"/>
      <c r="O36" s="119"/>
      <c r="P36" s="119"/>
      <c r="Q36" s="119"/>
      <c r="R36" s="119"/>
      <c r="S36" s="119"/>
      <c r="T36" s="119"/>
      <c r="U36" s="119"/>
      <c r="V36" s="119"/>
    </row>
    <row r="37" spans="1:57" ht="35.25" customHeight="1">
      <c r="A37" s="110"/>
      <c r="B37" s="110"/>
      <c r="C37" s="110"/>
      <c r="D37" s="165"/>
      <c r="E37" s="179"/>
      <c r="F37" s="160"/>
      <c r="G37" s="145" t="s">
        <v>100</v>
      </c>
      <c r="H37" s="221" t="s">
        <v>113</v>
      </c>
      <c r="I37" s="221"/>
      <c r="J37" s="221"/>
      <c r="K37" s="221"/>
      <c r="L37" s="221"/>
      <c r="M37" s="222"/>
      <c r="N37" s="62"/>
      <c r="O37" s="200">
        <f>SUM(O39:O41)</f>
        <v>0</v>
      </c>
      <c r="P37" s="200">
        <f t="shared" ref="P37:V37" si="0">SUM(P39:P41)</f>
        <v>0</v>
      </c>
      <c r="Q37" s="200"/>
      <c r="R37" s="200">
        <f t="shared" si="0"/>
        <v>0</v>
      </c>
      <c r="S37" s="200">
        <f t="shared" si="0"/>
        <v>0</v>
      </c>
      <c r="T37" s="200"/>
      <c r="U37" s="200">
        <f t="shared" si="0"/>
        <v>0</v>
      </c>
      <c r="V37" s="200">
        <f t="shared" si="0"/>
        <v>0</v>
      </c>
    </row>
    <row r="38" spans="1:57" ht="32.25" customHeight="1">
      <c r="A38" s="110"/>
      <c r="B38" s="110"/>
      <c r="C38" s="110"/>
      <c r="D38" s="165"/>
      <c r="E38" s="179"/>
      <c r="F38" s="160"/>
      <c r="G38" s="144"/>
      <c r="H38" s="157" t="s">
        <v>242</v>
      </c>
      <c r="I38" s="75" t="s">
        <v>245</v>
      </c>
      <c r="J38" s="75" t="s">
        <v>201</v>
      </c>
      <c r="K38" s="60"/>
      <c r="L38" s="60"/>
      <c r="M38" s="60"/>
      <c r="N38" s="62"/>
      <c r="O38" s="62"/>
      <c r="P38" s="62"/>
      <c r="Q38" s="62"/>
      <c r="R38" s="62"/>
      <c r="S38" s="62"/>
      <c r="T38" s="62"/>
      <c r="U38" s="62"/>
      <c r="V38" s="62"/>
    </row>
    <row r="39" spans="1:57" hidden="1">
      <c r="A39" s="110"/>
      <c r="B39" s="110">
        <v>1</v>
      </c>
      <c r="C39" s="110"/>
      <c r="D39" s="165"/>
      <c r="E39" s="179"/>
      <c r="F39" s="160"/>
      <c r="G39" s="116"/>
      <c r="H39" s="155"/>
      <c r="I39" s="134"/>
      <c r="J39" s="134"/>
      <c r="K39" s="116"/>
      <c r="L39" s="116"/>
      <c r="M39" s="116"/>
      <c r="N39" s="119"/>
      <c r="O39" s="119"/>
      <c r="P39" s="119"/>
      <c r="Q39" s="119"/>
      <c r="R39" s="119"/>
      <c r="S39" s="119"/>
      <c r="T39" s="119"/>
      <c r="U39" s="119"/>
      <c r="V39" s="119"/>
    </row>
    <row r="40" spans="1:57" hidden="1">
      <c r="A40" s="110"/>
      <c r="B40" s="110">
        <v>1</v>
      </c>
      <c r="C40" s="110" t="s">
        <v>297</v>
      </c>
      <c r="D40" s="165">
        <f>ROW($D$38)</f>
        <v>38</v>
      </c>
      <c r="E40" s="61"/>
      <c r="F40" s="183" t="s">
        <v>126</v>
      </c>
      <c r="G40" s="61" t="str">
        <f>$G$37 &amp; (ROWS($G$39:G40)-2)+1&amp;"."</f>
        <v>4.1.</v>
      </c>
      <c r="H40" s="156"/>
      <c r="I40" s="172"/>
      <c r="J40" s="172"/>
      <c r="K40" s="60"/>
      <c r="L40" s="60"/>
      <c r="M40" s="60"/>
      <c r="N40" s="147"/>
      <c r="O40" s="147"/>
      <c r="P40" s="147"/>
      <c r="Q40" s="147"/>
      <c r="R40" s="147"/>
      <c r="S40" s="147"/>
      <c r="T40" s="147"/>
      <c r="U40" s="147"/>
      <c r="V40" s="147"/>
    </row>
    <row r="41" spans="1:57" hidden="1">
      <c r="A41" s="110"/>
      <c r="B41" s="110">
        <v>1</v>
      </c>
      <c r="C41" s="110"/>
      <c r="D41" s="165"/>
      <c r="E41" s="179"/>
      <c r="F41" s="160"/>
      <c r="G41" s="116"/>
      <c r="H41" s="155"/>
      <c r="I41" s="134"/>
      <c r="J41" s="134"/>
      <c r="K41" s="116"/>
      <c r="L41" s="116"/>
      <c r="M41" s="116"/>
      <c r="N41" s="119"/>
      <c r="O41" s="119"/>
      <c r="P41" s="119"/>
      <c r="Q41" s="119"/>
      <c r="R41" s="119"/>
      <c r="S41" s="119"/>
      <c r="T41" s="119"/>
      <c r="U41" s="119"/>
      <c r="V41" s="119"/>
    </row>
    <row r="42" spans="1:57">
      <c r="A42" s="110"/>
      <c r="B42" s="110"/>
      <c r="C42" s="110"/>
      <c r="D42" s="165"/>
      <c r="E42" s="179"/>
      <c r="F42" s="160"/>
      <c r="G42" s="60"/>
      <c r="H42" s="171" t="s">
        <v>125</v>
      </c>
      <c r="I42" s="146"/>
      <c r="J42" s="146"/>
      <c r="K42" s="60"/>
      <c r="L42" s="60"/>
      <c r="M42" s="60"/>
      <c r="N42" s="123"/>
      <c r="O42" s="123"/>
      <c r="P42" s="123"/>
      <c r="Q42" s="123"/>
      <c r="R42" s="123"/>
      <c r="S42" s="123"/>
      <c r="T42" s="123"/>
      <c r="U42" s="123"/>
      <c r="V42" s="123"/>
    </row>
    <row r="43" spans="1:57" hidden="1">
      <c r="A43" s="110"/>
      <c r="B43" s="110">
        <v>1</v>
      </c>
      <c r="C43" s="110"/>
      <c r="D43" s="165"/>
      <c r="E43" s="179"/>
      <c r="F43" s="160"/>
      <c r="G43" s="116"/>
      <c r="H43" s="155"/>
      <c r="I43" s="134"/>
      <c r="J43" s="134"/>
      <c r="K43" s="116"/>
      <c r="L43" s="116"/>
      <c r="M43" s="116"/>
      <c r="N43" s="119"/>
      <c r="O43" s="119"/>
      <c r="P43" s="119"/>
      <c r="Q43" s="119"/>
      <c r="R43" s="119"/>
      <c r="S43" s="119"/>
      <c r="T43" s="119"/>
      <c r="U43" s="119"/>
      <c r="V43" s="119"/>
    </row>
    <row r="44" spans="1:57" ht="31.5">
      <c r="A44" s="110" t="s">
        <v>315</v>
      </c>
      <c r="B44" s="110"/>
      <c r="C44" s="110"/>
      <c r="D44" s="165"/>
      <c r="E44" s="179"/>
      <c r="F44" s="160"/>
    </row>
    <row r="45" spans="1:57">
      <c r="A45" s="110"/>
      <c r="B45" s="110"/>
      <c r="C45" s="110"/>
      <c r="D45" s="160"/>
      <c r="E45" s="179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  <c r="AO45" s="160"/>
      <c r="AP45" s="160"/>
      <c r="AQ45" s="160"/>
      <c r="AR45" s="160"/>
      <c r="AS45" s="160"/>
      <c r="AT45" s="160"/>
      <c r="AU45" s="160"/>
      <c r="AV45" s="160"/>
      <c r="AW45" s="160"/>
      <c r="AX45" s="160"/>
      <c r="AY45" s="160"/>
      <c r="AZ45" s="160"/>
      <c r="BA45" s="160"/>
      <c r="BB45" s="160"/>
      <c r="BC45" s="160"/>
      <c r="BD45" s="160"/>
      <c r="BE45" s="160"/>
    </row>
    <row r="46" spans="1:57">
      <c r="A46" s="110"/>
      <c r="B46" s="110"/>
      <c r="C46" s="110"/>
      <c r="D46" s="160"/>
      <c r="E46" s="176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  <c r="AO46" s="160"/>
      <c r="AP46" s="160"/>
      <c r="AQ46" s="160"/>
      <c r="AR46" s="160"/>
      <c r="AS46" s="160"/>
      <c r="AT46" s="160"/>
      <c r="AU46" s="160"/>
      <c r="AV46" s="160"/>
      <c r="AW46" s="160"/>
      <c r="AX46" s="160"/>
      <c r="AY46" s="160"/>
      <c r="AZ46" s="160"/>
      <c r="BA46" s="160"/>
      <c r="BB46" s="160"/>
      <c r="BC46" s="160"/>
      <c r="BD46" s="160"/>
      <c r="BE46" s="160"/>
    </row>
    <row r="47" spans="1:57">
      <c r="A47" s="110"/>
      <c r="B47" s="110"/>
      <c r="C47" s="110"/>
      <c r="D47" s="160"/>
      <c r="E47" s="176"/>
      <c r="F47" s="160"/>
      <c r="G47" s="160"/>
      <c r="H47" s="160"/>
      <c r="I47" s="160"/>
      <c r="J47" s="160"/>
      <c r="K47" s="160"/>
      <c r="L47" s="160"/>
      <c r="M47" s="160"/>
      <c r="N47" s="160"/>
      <c r="O47" s="160"/>
      <c r="P47" s="160"/>
      <c r="Q47" s="160"/>
      <c r="R47" s="160"/>
      <c r="S47" s="160"/>
      <c r="T47" s="160"/>
      <c r="U47" s="160"/>
      <c r="V47" s="160"/>
      <c r="W47" s="160"/>
      <c r="X47" s="160"/>
      <c r="Y47" s="160"/>
      <c r="Z47" s="160"/>
      <c r="AA47" s="160"/>
      <c r="AB47" s="160"/>
      <c r="AC47" s="160"/>
      <c r="AD47" s="160"/>
      <c r="AE47" s="160"/>
      <c r="AF47" s="160"/>
      <c r="AG47" s="160"/>
      <c r="AH47" s="160"/>
      <c r="AI47" s="160"/>
      <c r="AJ47" s="160"/>
      <c r="AK47" s="160"/>
      <c r="AL47" s="160"/>
      <c r="AM47" s="160"/>
      <c r="AN47" s="160"/>
      <c r="AO47" s="160"/>
      <c r="AP47" s="160"/>
      <c r="AQ47" s="160"/>
      <c r="AR47" s="160"/>
      <c r="AS47" s="160"/>
      <c r="AT47" s="160"/>
      <c r="AU47" s="160"/>
      <c r="AV47" s="160"/>
      <c r="AW47" s="160"/>
      <c r="AX47" s="160"/>
      <c r="AY47" s="160"/>
      <c r="AZ47" s="160"/>
      <c r="BA47" s="160"/>
      <c r="BB47" s="160"/>
      <c r="BC47" s="160"/>
      <c r="BD47" s="160"/>
      <c r="BE47" s="160"/>
    </row>
    <row r="48" spans="1:57">
      <c r="A48" s="110"/>
      <c r="B48" s="110"/>
      <c r="C48" s="110"/>
      <c r="D48" s="160"/>
      <c r="E48" s="176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  <c r="AO48" s="160"/>
      <c r="AP48" s="160"/>
      <c r="AQ48" s="160"/>
      <c r="AR48" s="160"/>
      <c r="AS48" s="160"/>
      <c r="AT48" s="160"/>
      <c r="AU48" s="160"/>
      <c r="AV48" s="160"/>
      <c r="AW48" s="160"/>
      <c r="AX48" s="160"/>
      <c r="AY48" s="160"/>
      <c r="AZ48" s="160"/>
      <c r="BA48" s="160"/>
      <c r="BB48" s="160"/>
      <c r="BC48" s="160"/>
      <c r="BD48" s="160"/>
      <c r="BE48" s="160"/>
    </row>
    <row r="49" spans="1:57">
      <c r="A49" s="110"/>
      <c r="B49" s="110"/>
      <c r="C49" s="110"/>
      <c r="D49" s="160"/>
      <c r="E49" s="176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  <c r="V49" s="160"/>
      <c r="W49" s="160"/>
      <c r="X49" s="160"/>
      <c r="Y49" s="160"/>
      <c r="Z49" s="160"/>
      <c r="AA49" s="160"/>
      <c r="AB49" s="160"/>
      <c r="AC49" s="160"/>
      <c r="AD49" s="160"/>
      <c r="AE49" s="160"/>
      <c r="AF49" s="160"/>
      <c r="AG49" s="160"/>
      <c r="AH49" s="160"/>
      <c r="AI49" s="160"/>
      <c r="AJ49" s="160"/>
      <c r="AK49" s="160"/>
      <c r="AL49" s="160"/>
      <c r="AM49" s="160"/>
      <c r="AN49" s="160"/>
      <c r="AO49" s="160"/>
      <c r="AP49" s="160"/>
      <c r="AQ49" s="160"/>
      <c r="AR49" s="160"/>
      <c r="AS49" s="160"/>
      <c r="AT49" s="160"/>
      <c r="AU49" s="160"/>
      <c r="AV49" s="160"/>
      <c r="AW49" s="160"/>
      <c r="AX49" s="160"/>
      <c r="AY49" s="160"/>
      <c r="AZ49" s="160"/>
      <c r="BA49" s="160"/>
      <c r="BB49" s="160"/>
      <c r="BC49" s="160"/>
      <c r="BD49" s="160"/>
      <c r="BE49" s="160"/>
    </row>
    <row r="50" spans="1:57">
      <c r="A50" s="110"/>
      <c r="B50" s="110"/>
      <c r="C50" s="110"/>
      <c r="D50" s="160"/>
      <c r="E50" s="176"/>
      <c r="F50" s="160"/>
      <c r="G50" s="160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160"/>
      <c r="W50" s="160"/>
      <c r="X50" s="160"/>
      <c r="Y50" s="160"/>
      <c r="Z50" s="160"/>
      <c r="AA50" s="160"/>
      <c r="AB50" s="160"/>
      <c r="AC50" s="160"/>
      <c r="AD50" s="160"/>
      <c r="AE50" s="160"/>
      <c r="AF50" s="160"/>
      <c r="AG50" s="160"/>
      <c r="AH50" s="160"/>
      <c r="AI50" s="160"/>
      <c r="AJ50" s="160"/>
      <c r="AK50" s="160"/>
      <c r="AL50" s="160"/>
      <c r="AM50" s="160"/>
      <c r="AN50" s="160"/>
      <c r="AO50" s="160"/>
      <c r="AP50" s="160"/>
      <c r="AQ50" s="160"/>
      <c r="AR50" s="160"/>
      <c r="AS50" s="160"/>
      <c r="AT50" s="160"/>
      <c r="AU50" s="160"/>
      <c r="AV50" s="160"/>
      <c r="AW50" s="160"/>
      <c r="AX50" s="160"/>
      <c r="AY50" s="160"/>
      <c r="AZ50" s="160"/>
      <c r="BA50" s="160"/>
      <c r="BB50" s="160"/>
      <c r="BC50" s="160"/>
      <c r="BD50" s="160"/>
      <c r="BE50" s="160"/>
    </row>
    <row r="51" spans="1:57">
      <c r="A51" s="110"/>
      <c r="B51" s="110"/>
      <c r="C51" s="110"/>
      <c r="D51" s="160"/>
      <c r="E51" s="176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  <c r="V51" s="160"/>
      <c r="W51" s="160"/>
      <c r="X51" s="160"/>
      <c r="Y51" s="160"/>
      <c r="Z51" s="160"/>
      <c r="AA51" s="160"/>
      <c r="AB51" s="160"/>
      <c r="AC51" s="160"/>
      <c r="AD51" s="160"/>
      <c r="AE51" s="160"/>
      <c r="AF51" s="160"/>
      <c r="AG51" s="160"/>
      <c r="AH51" s="160"/>
      <c r="AI51" s="160"/>
      <c r="AJ51" s="160"/>
      <c r="AK51" s="160"/>
      <c r="AL51" s="160"/>
      <c r="AM51" s="160"/>
      <c r="AN51" s="160"/>
      <c r="AO51" s="160"/>
      <c r="AP51" s="160"/>
      <c r="AQ51" s="160"/>
      <c r="AR51" s="160"/>
      <c r="AS51" s="160"/>
      <c r="AT51" s="160"/>
      <c r="AU51" s="160"/>
      <c r="AV51" s="160"/>
      <c r="AW51" s="160"/>
      <c r="AX51" s="160"/>
      <c r="AY51" s="160"/>
      <c r="AZ51" s="160"/>
      <c r="BA51" s="160"/>
      <c r="BB51" s="160"/>
      <c r="BC51" s="160"/>
      <c r="BD51" s="160"/>
      <c r="BE51" s="160"/>
    </row>
    <row r="52" spans="1:57">
      <c r="A52" s="110"/>
      <c r="B52" s="110"/>
      <c r="C52" s="110"/>
      <c r="D52" s="160"/>
      <c r="E52" s="176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160"/>
      <c r="Z52" s="160"/>
      <c r="AA52" s="160"/>
      <c r="AB52" s="160"/>
      <c r="AC52" s="160"/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160"/>
      <c r="AO52" s="160"/>
      <c r="AP52" s="160"/>
      <c r="AQ52" s="160"/>
      <c r="AR52" s="160"/>
      <c r="AS52" s="160"/>
      <c r="AT52" s="160"/>
      <c r="AU52" s="160"/>
      <c r="AV52" s="160"/>
      <c r="AW52" s="160"/>
      <c r="AX52" s="160"/>
      <c r="AY52" s="160"/>
      <c r="AZ52" s="160"/>
      <c r="BA52" s="160"/>
      <c r="BB52" s="160"/>
      <c r="BC52" s="160"/>
      <c r="BD52" s="160"/>
      <c r="BE52" s="160"/>
    </row>
    <row r="53" spans="1:57">
      <c r="A53" s="110"/>
      <c r="B53" s="110"/>
      <c r="C53" s="110"/>
      <c r="D53" s="160"/>
      <c r="E53" s="176"/>
      <c r="F53" s="160"/>
      <c r="G53" s="160"/>
      <c r="H53" s="160"/>
      <c r="I53" s="160"/>
      <c r="J53" s="160"/>
      <c r="K53" s="160"/>
      <c r="L53" s="160"/>
      <c r="M53" s="160"/>
      <c r="N53" s="160"/>
      <c r="O53" s="160"/>
      <c r="P53" s="160"/>
      <c r="Q53" s="160"/>
      <c r="R53" s="160"/>
      <c r="S53" s="160"/>
      <c r="T53" s="160"/>
      <c r="U53" s="160"/>
      <c r="V53" s="160"/>
      <c r="W53" s="160"/>
      <c r="X53" s="160"/>
      <c r="Y53" s="160"/>
      <c r="Z53" s="160"/>
      <c r="AA53" s="160"/>
      <c r="AB53" s="160"/>
      <c r="AC53" s="160"/>
      <c r="AD53" s="160"/>
      <c r="AE53" s="160"/>
      <c r="AF53" s="160"/>
      <c r="AG53" s="160"/>
      <c r="AH53" s="160"/>
      <c r="AI53" s="160"/>
      <c r="AJ53" s="160"/>
      <c r="AK53" s="160"/>
      <c r="AL53" s="160"/>
      <c r="AM53" s="160"/>
      <c r="AN53" s="160"/>
      <c r="AO53" s="160"/>
      <c r="AP53" s="160"/>
      <c r="AQ53" s="160"/>
      <c r="AR53" s="160"/>
      <c r="AS53" s="160"/>
      <c r="AT53" s="160"/>
      <c r="AU53" s="160"/>
      <c r="AV53" s="160"/>
      <c r="AW53" s="160"/>
      <c r="AX53" s="160"/>
      <c r="AY53" s="160"/>
      <c r="AZ53" s="160"/>
      <c r="BA53" s="160"/>
      <c r="BB53" s="160"/>
      <c r="BC53" s="160"/>
      <c r="BD53" s="160"/>
      <c r="BE53" s="160"/>
    </row>
    <row r="54" spans="1:57">
      <c r="A54" s="110"/>
      <c r="B54" s="110"/>
      <c r="C54" s="110"/>
      <c r="D54" s="110"/>
      <c r="E54" s="107"/>
      <c r="F54" s="160"/>
      <c r="G54" s="160"/>
      <c r="H54" s="160"/>
      <c r="I54" s="160"/>
      <c r="J54" s="160"/>
      <c r="K54" s="160"/>
      <c r="L54" s="160"/>
      <c r="M54" s="160"/>
      <c r="N54" s="160"/>
      <c r="O54" s="160"/>
      <c r="P54" s="160"/>
      <c r="Q54" s="160"/>
      <c r="R54" s="160"/>
      <c r="S54" s="160"/>
      <c r="T54" s="160"/>
      <c r="U54" s="160"/>
      <c r="V54" s="160"/>
      <c r="W54" s="160"/>
      <c r="X54" s="160"/>
      <c r="Y54" s="160"/>
      <c r="Z54" s="160"/>
      <c r="AA54" s="160"/>
      <c r="AB54" s="160"/>
      <c r="AC54" s="160"/>
      <c r="AD54" s="160"/>
      <c r="AE54" s="160"/>
      <c r="AF54" s="160"/>
      <c r="AG54" s="160"/>
      <c r="AH54" s="160"/>
      <c r="AI54" s="160"/>
      <c r="AJ54" s="160"/>
      <c r="AK54" s="160"/>
      <c r="AL54" s="160"/>
      <c r="AM54" s="160"/>
      <c r="AN54" s="160"/>
      <c r="AO54" s="160"/>
      <c r="AP54" s="160"/>
      <c r="AQ54" s="160"/>
      <c r="AR54" s="160"/>
      <c r="AS54" s="160"/>
      <c r="AT54" s="160"/>
      <c r="AU54" s="160"/>
      <c r="AV54" s="160"/>
      <c r="AW54" s="160"/>
      <c r="AX54" s="160"/>
      <c r="AY54" s="160"/>
      <c r="AZ54" s="160"/>
      <c r="BA54" s="160"/>
      <c r="BB54" s="160"/>
      <c r="BC54" s="160"/>
      <c r="BD54" s="160"/>
      <c r="BE54" s="160"/>
    </row>
    <row r="55" spans="1:57">
      <c r="A55" s="110"/>
      <c r="B55" s="110"/>
      <c r="C55" s="110"/>
      <c r="D55" s="110"/>
      <c r="E55" s="107"/>
      <c r="F55" s="160"/>
      <c r="G55" s="160"/>
      <c r="H55" s="160"/>
      <c r="I55" s="160"/>
      <c r="J55" s="160"/>
      <c r="K55" s="160"/>
      <c r="L55" s="160"/>
      <c r="M55" s="160"/>
      <c r="N55" s="160"/>
      <c r="O55" s="160"/>
      <c r="P55" s="160"/>
      <c r="Q55" s="160"/>
      <c r="R55" s="160"/>
      <c r="S55" s="160"/>
      <c r="T55" s="160"/>
      <c r="U55" s="160"/>
      <c r="V55" s="160"/>
      <c r="W55" s="160"/>
      <c r="X55" s="160"/>
      <c r="Y55" s="160"/>
      <c r="Z55" s="160"/>
      <c r="AA55" s="160"/>
      <c r="AB55" s="160"/>
      <c r="AC55" s="160"/>
      <c r="AD55" s="160"/>
      <c r="AE55" s="160"/>
      <c r="AF55" s="160"/>
      <c r="AG55" s="160"/>
      <c r="AH55" s="160"/>
      <c r="AI55" s="160"/>
      <c r="AJ55" s="160"/>
      <c r="AK55" s="160"/>
      <c r="AL55" s="160"/>
      <c r="AM55" s="160"/>
      <c r="AN55" s="160"/>
      <c r="AO55" s="160"/>
      <c r="AP55" s="160"/>
      <c r="AQ55" s="160"/>
      <c r="AR55" s="160"/>
      <c r="AS55" s="160"/>
      <c r="AT55" s="160"/>
      <c r="AU55" s="160"/>
      <c r="AV55" s="160"/>
      <c r="AW55" s="160"/>
      <c r="AX55" s="160"/>
      <c r="AY55" s="160"/>
      <c r="AZ55" s="160"/>
      <c r="BA55" s="160"/>
      <c r="BB55" s="160"/>
      <c r="BC55" s="160"/>
      <c r="BD55" s="160"/>
      <c r="BE55" s="160"/>
    </row>
    <row r="56" spans="1:57">
      <c r="A56" s="110"/>
      <c r="B56" s="110"/>
      <c r="C56" s="110"/>
      <c r="D56" s="110"/>
      <c r="E56" s="107"/>
      <c r="F56" s="160"/>
      <c r="G56" s="160"/>
      <c r="H56" s="160"/>
      <c r="I56" s="160"/>
      <c r="J56" s="160"/>
      <c r="K56" s="160"/>
      <c r="L56" s="160"/>
      <c r="M56" s="160"/>
      <c r="N56" s="160"/>
      <c r="O56" s="160"/>
      <c r="P56" s="160"/>
      <c r="Q56" s="160"/>
      <c r="R56" s="160"/>
      <c r="S56" s="160"/>
      <c r="T56" s="160"/>
      <c r="U56" s="160"/>
      <c r="V56" s="160"/>
      <c r="W56" s="160"/>
      <c r="X56" s="160"/>
      <c r="Y56" s="160"/>
      <c r="Z56" s="160"/>
      <c r="AA56" s="160"/>
      <c r="AB56" s="160"/>
      <c r="AC56" s="160"/>
      <c r="AD56" s="160"/>
      <c r="AE56" s="160"/>
      <c r="AF56" s="160"/>
      <c r="AG56" s="160"/>
      <c r="AH56" s="160"/>
      <c r="AI56" s="160"/>
      <c r="AJ56" s="160"/>
      <c r="AK56" s="160"/>
      <c r="AL56" s="160"/>
      <c r="AM56" s="160"/>
      <c r="AN56" s="160"/>
      <c r="AO56" s="160"/>
      <c r="AP56" s="160"/>
      <c r="AQ56" s="160"/>
      <c r="AR56" s="160"/>
      <c r="AS56" s="160"/>
      <c r="AT56" s="160"/>
      <c r="AU56" s="160"/>
      <c r="AV56" s="160"/>
      <c r="AW56" s="160"/>
      <c r="AX56" s="160"/>
      <c r="AY56" s="160"/>
      <c r="AZ56" s="160"/>
      <c r="BA56" s="160"/>
      <c r="BB56" s="160"/>
      <c r="BC56" s="160"/>
      <c r="BD56" s="160"/>
      <c r="BE56" s="160"/>
    </row>
    <row r="57" spans="1:57">
      <c r="A57" s="110"/>
      <c r="B57" s="110"/>
      <c r="C57" s="110"/>
      <c r="D57" s="110"/>
      <c r="E57" s="107"/>
      <c r="F57" s="160"/>
      <c r="G57" s="160"/>
      <c r="H57" s="160"/>
      <c r="I57" s="160"/>
      <c r="J57" s="160"/>
      <c r="K57" s="160"/>
      <c r="L57" s="160"/>
      <c r="M57" s="160"/>
      <c r="N57" s="160"/>
      <c r="O57" s="160"/>
      <c r="P57" s="160"/>
      <c r="Q57" s="160"/>
      <c r="R57" s="160"/>
      <c r="S57" s="160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160"/>
      <c r="AN57" s="160"/>
      <c r="AO57" s="160"/>
      <c r="AP57" s="160"/>
      <c r="AQ57" s="160"/>
      <c r="AR57" s="160"/>
      <c r="AS57" s="160"/>
      <c r="AT57" s="160"/>
      <c r="AU57" s="160"/>
      <c r="AV57" s="160"/>
      <c r="AW57" s="160"/>
      <c r="AX57" s="160"/>
      <c r="AY57" s="160"/>
      <c r="AZ57" s="160"/>
      <c r="BA57" s="160"/>
      <c r="BB57" s="160"/>
      <c r="BC57" s="160"/>
      <c r="BD57" s="160"/>
      <c r="BE57" s="160"/>
    </row>
    <row r="58" spans="1:57">
      <c r="A58" s="110"/>
      <c r="B58" s="110"/>
      <c r="C58" s="110"/>
      <c r="D58" s="110"/>
      <c r="E58" s="107"/>
      <c r="F58" s="160"/>
      <c r="G58" s="160"/>
      <c r="H58" s="160"/>
      <c r="I58" s="160"/>
      <c r="J58" s="160"/>
      <c r="K58" s="160"/>
      <c r="L58" s="160"/>
      <c r="M58" s="160"/>
      <c r="N58" s="160"/>
      <c r="O58" s="160"/>
      <c r="P58" s="160"/>
      <c r="Q58" s="160"/>
      <c r="R58" s="160"/>
      <c r="S58" s="160"/>
      <c r="T58" s="160"/>
      <c r="U58" s="160"/>
      <c r="V58" s="160"/>
      <c r="W58" s="160"/>
      <c r="X58" s="160"/>
      <c r="Y58" s="160"/>
      <c r="Z58" s="160"/>
      <c r="AA58" s="160"/>
      <c r="AB58" s="160"/>
      <c r="AC58" s="160"/>
      <c r="AD58" s="160"/>
      <c r="AE58" s="160"/>
      <c r="AF58" s="160"/>
      <c r="AG58" s="160"/>
      <c r="AH58" s="160"/>
      <c r="AI58" s="160"/>
      <c r="AJ58" s="160"/>
      <c r="AK58" s="160"/>
      <c r="AL58" s="160"/>
      <c r="AM58" s="160"/>
      <c r="AN58" s="160"/>
      <c r="AO58" s="160"/>
      <c r="AP58" s="160"/>
      <c r="AQ58" s="160"/>
      <c r="AR58" s="160"/>
      <c r="AS58" s="160"/>
      <c r="AT58" s="160"/>
      <c r="AU58" s="160"/>
      <c r="AV58" s="160"/>
      <c r="AW58" s="160"/>
      <c r="AX58" s="160"/>
      <c r="AY58" s="160"/>
      <c r="AZ58" s="160"/>
      <c r="BA58" s="160"/>
      <c r="BB58" s="160"/>
      <c r="BC58" s="160"/>
      <c r="BD58" s="160"/>
      <c r="BE58" s="160"/>
    </row>
    <row r="59" spans="1:57">
      <c r="A59" s="110"/>
      <c r="B59" s="110"/>
      <c r="C59" s="110"/>
      <c r="D59" s="110"/>
      <c r="E59" s="107"/>
      <c r="F59" s="160"/>
      <c r="G59" s="160"/>
      <c r="H59" s="160"/>
      <c r="I59" s="160"/>
      <c r="J59" s="160"/>
      <c r="K59" s="160"/>
      <c r="L59" s="160"/>
      <c r="M59" s="160"/>
      <c r="N59" s="160"/>
      <c r="O59" s="160"/>
      <c r="P59" s="160"/>
      <c r="Q59" s="160"/>
      <c r="R59" s="160"/>
      <c r="S59" s="160"/>
      <c r="T59" s="160"/>
      <c r="U59" s="160"/>
      <c r="V59" s="160"/>
      <c r="W59" s="160"/>
      <c r="X59" s="160"/>
      <c r="Y59" s="160"/>
      <c r="Z59" s="160"/>
      <c r="AA59" s="160"/>
      <c r="AB59" s="160"/>
      <c r="AC59" s="160"/>
      <c r="AD59" s="160"/>
      <c r="AE59" s="160"/>
      <c r="AF59" s="160"/>
      <c r="AG59" s="160"/>
      <c r="AH59" s="160"/>
      <c r="AI59" s="160"/>
      <c r="AJ59" s="160"/>
      <c r="AK59" s="160"/>
      <c r="AL59" s="160"/>
      <c r="AM59" s="160"/>
      <c r="AN59" s="160"/>
      <c r="AO59" s="160"/>
      <c r="AP59" s="160"/>
      <c r="AQ59" s="160"/>
      <c r="AR59" s="160"/>
      <c r="AS59" s="160"/>
      <c r="AT59" s="160"/>
      <c r="AU59" s="160"/>
      <c r="AV59" s="160"/>
      <c r="AW59" s="160"/>
      <c r="AX59" s="160"/>
      <c r="AY59" s="160"/>
      <c r="AZ59" s="160"/>
      <c r="BA59" s="160"/>
      <c r="BB59" s="160"/>
      <c r="BC59" s="160"/>
      <c r="BD59" s="160"/>
      <c r="BE59" s="160"/>
    </row>
    <row r="60" spans="1:57">
      <c r="A60" s="110"/>
      <c r="B60" s="110"/>
      <c r="C60" s="110"/>
      <c r="D60" s="110"/>
      <c r="E60" s="107"/>
      <c r="F60" s="160"/>
      <c r="G60" s="160"/>
      <c r="H60" s="160"/>
      <c r="I60" s="160"/>
      <c r="J60" s="160"/>
      <c r="K60" s="160"/>
      <c r="L60" s="160"/>
      <c r="M60" s="160"/>
      <c r="N60" s="160"/>
      <c r="O60" s="160"/>
      <c r="P60" s="160"/>
      <c r="Q60" s="160"/>
      <c r="R60" s="160"/>
      <c r="S60" s="160"/>
      <c r="T60" s="160"/>
      <c r="U60" s="160"/>
      <c r="V60" s="160"/>
      <c r="W60" s="160"/>
      <c r="X60" s="160"/>
      <c r="Y60" s="160"/>
      <c r="Z60" s="160"/>
      <c r="AA60" s="160"/>
      <c r="AB60" s="160"/>
      <c r="AC60" s="160"/>
      <c r="AD60" s="160"/>
      <c r="AE60" s="160"/>
      <c r="AF60" s="160"/>
      <c r="AG60" s="160"/>
      <c r="AH60" s="160"/>
      <c r="AI60" s="160"/>
      <c r="AJ60" s="160"/>
      <c r="AK60" s="160"/>
      <c r="AL60" s="160"/>
      <c r="AM60" s="160"/>
      <c r="AN60" s="160"/>
      <c r="AO60" s="160"/>
      <c r="AP60" s="160"/>
      <c r="AQ60" s="160"/>
      <c r="AR60" s="160"/>
      <c r="AS60" s="160"/>
      <c r="AT60" s="160"/>
      <c r="AU60" s="160"/>
      <c r="AV60" s="160"/>
      <c r="AW60" s="160"/>
      <c r="AX60" s="160"/>
      <c r="AY60" s="160"/>
      <c r="AZ60" s="160"/>
      <c r="BA60" s="160"/>
      <c r="BB60" s="160"/>
      <c r="BC60" s="160"/>
      <c r="BD60" s="160"/>
      <c r="BE60" s="160"/>
    </row>
    <row r="61" spans="1:57">
      <c r="A61" s="110"/>
      <c r="B61" s="110"/>
      <c r="C61" s="110"/>
      <c r="D61" s="110"/>
      <c r="E61" s="107"/>
      <c r="F61" s="160"/>
      <c r="G61" s="160"/>
      <c r="H61" s="160"/>
      <c r="I61" s="160"/>
      <c r="J61" s="160"/>
      <c r="K61" s="160"/>
      <c r="L61" s="160"/>
      <c r="M61" s="160"/>
      <c r="N61" s="160"/>
      <c r="O61" s="160"/>
      <c r="P61" s="160"/>
      <c r="Q61" s="160"/>
      <c r="R61" s="160"/>
      <c r="S61" s="160"/>
      <c r="T61" s="160"/>
      <c r="U61" s="160"/>
      <c r="V61" s="160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</row>
    <row r="62" spans="1:57">
      <c r="A62" s="110"/>
      <c r="B62" s="110"/>
      <c r="C62" s="110"/>
      <c r="D62" s="110"/>
      <c r="E62" s="107"/>
      <c r="F62" s="160"/>
      <c r="G62" s="160"/>
      <c r="H62" s="160"/>
      <c r="I62" s="160"/>
      <c r="J62" s="160"/>
      <c r="K62" s="160"/>
      <c r="L62" s="160"/>
      <c r="M62" s="160"/>
      <c r="N62" s="160"/>
      <c r="O62" s="160"/>
      <c r="P62" s="160"/>
      <c r="Q62" s="160"/>
      <c r="R62" s="160"/>
      <c r="S62" s="160"/>
      <c r="T62" s="160"/>
      <c r="U62" s="160"/>
      <c r="V62" s="160"/>
      <c r="W62" s="160"/>
      <c r="X62" s="160"/>
      <c r="Y62" s="160"/>
      <c r="Z62" s="160"/>
      <c r="AA62" s="160"/>
      <c r="AB62" s="160"/>
      <c r="AC62" s="160"/>
      <c r="AD62" s="160"/>
      <c r="AE62" s="160"/>
      <c r="AF62" s="160"/>
      <c r="AG62" s="160"/>
      <c r="AH62" s="160"/>
      <c r="AI62" s="160"/>
      <c r="AJ62" s="160"/>
      <c r="AK62" s="160"/>
      <c r="AL62" s="160"/>
      <c r="AM62" s="160"/>
      <c r="AN62" s="160"/>
      <c r="AO62" s="160"/>
      <c r="AP62" s="160"/>
      <c r="AQ62" s="160"/>
      <c r="AR62" s="160"/>
      <c r="AS62" s="160"/>
      <c r="AT62" s="160"/>
      <c r="AU62" s="160"/>
      <c r="AV62" s="160"/>
      <c r="AW62" s="160"/>
      <c r="AX62" s="160"/>
      <c r="AY62" s="160"/>
      <c r="AZ62" s="160"/>
      <c r="BA62" s="160"/>
      <c r="BB62" s="160"/>
      <c r="BC62" s="160"/>
      <c r="BD62" s="160"/>
      <c r="BE62" s="160"/>
    </row>
    <row r="63" spans="1:57">
      <c r="A63" s="110"/>
      <c r="B63" s="110"/>
      <c r="C63" s="110"/>
      <c r="D63" s="110"/>
      <c r="E63" s="107"/>
      <c r="F63" s="160"/>
      <c r="G63" s="160"/>
      <c r="H63" s="160"/>
      <c r="I63" s="160"/>
      <c r="J63" s="160"/>
      <c r="K63" s="160"/>
      <c r="L63" s="160"/>
      <c r="M63" s="160"/>
      <c r="N63" s="160"/>
      <c r="O63" s="160"/>
      <c r="P63" s="160"/>
      <c r="Q63" s="160"/>
      <c r="R63" s="160"/>
      <c r="S63" s="160"/>
      <c r="T63" s="160"/>
      <c r="U63" s="160"/>
      <c r="V63" s="160"/>
      <c r="W63" s="160"/>
      <c r="X63" s="160"/>
      <c r="Y63" s="160"/>
      <c r="Z63" s="160"/>
      <c r="AA63" s="160"/>
      <c r="AB63" s="160"/>
      <c r="AC63" s="160"/>
      <c r="AD63" s="160"/>
      <c r="AE63" s="160"/>
      <c r="AF63" s="160"/>
      <c r="AG63" s="160"/>
      <c r="AH63" s="160"/>
      <c r="AI63" s="160"/>
      <c r="AJ63" s="160"/>
      <c r="AK63" s="160"/>
      <c r="AL63" s="160"/>
      <c r="AM63" s="160"/>
      <c r="AN63" s="160"/>
      <c r="AO63" s="160"/>
      <c r="AP63" s="160"/>
      <c r="AQ63" s="160"/>
      <c r="AR63" s="160"/>
      <c r="AS63" s="160"/>
      <c r="AT63" s="160"/>
      <c r="AU63" s="160"/>
      <c r="AV63" s="160"/>
      <c r="AW63" s="160"/>
      <c r="AX63" s="160"/>
      <c r="AY63" s="160"/>
      <c r="AZ63" s="160"/>
      <c r="BA63" s="160"/>
      <c r="BB63" s="160"/>
      <c r="BC63" s="160"/>
      <c r="BD63" s="160"/>
      <c r="BE63" s="160"/>
    </row>
    <row r="64" spans="1:57">
      <c r="A64" s="110"/>
      <c r="B64" s="110"/>
      <c r="C64" s="110"/>
      <c r="D64" s="110"/>
      <c r="E64" s="107"/>
      <c r="F64" s="160"/>
      <c r="G64" s="160"/>
      <c r="H64" s="160"/>
      <c r="I64" s="160"/>
      <c r="J64" s="160"/>
      <c r="K64" s="160"/>
      <c r="L64" s="160"/>
      <c r="M64" s="160"/>
      <c r="N64" s="160"/>
      <c r="O64" s="160"/>
      <c r="P64" s="160"/>
      <c r="Q64" s="160"/>
      <c r="R64" s="160"/>
      <c r="S64" s="160"/>
      <c r="T64" s="160"/>
      <c r="U64" s="160"/>
      <c r="V64" s="160"/>
      <c r="W64" s="160"/>
      <c r="X64" s="160"/>
      <c r="Y64" s="160"/>
      <c r="Z64" s="160"/>
      <c r="AA64" s="160"/>
      <c r="AB64" s="160"/>
      <c r="AC64" s="160"/>
      <c r="AD64" s="160"/>
      <c r="AE64" s="160"/>
      <c r="AF64" s="160"/>
      <c r="AG64" s="160"/>
      <c r="AH64" s="160"/>
      <c r="AI64" s="160"/>
      <c r="AJ64" s="160"/>
      <c r="AK64" s="160"/>
      <c r="AL64" s="160"/>
      <c r="AM64" s="160"/>
      <c r="AN64" s="160"/>
      <c r="AO64" s="160"/>
      <c r="AP64" s="160"/>
      <c r="AQ64" s="160"/>
      <c r="AR64" s="160"/>
      <c r="AS64" s="160"/>
      <c r="AT64" s="160"/>
      <c r="AU64" s="160"/>
      <c r="AV64" s="160"/>
      <c r="AW64" s="160"/>
      <c r="AX64" s="160"/>
      <c r="AY64" s="160"/>
      <c r="AZ64" s="160"/>
      <c r="BA64" s="160"/>
      <c r="BB64" s="160"/>
      <c r="BC64" s="160"/>
      <c r="BD64" s="160"/>
      <c r="BE64" s="160"/>
    </row>
    <row r="65" spans="1:57">
      <c r="A65" s="110"/>
      <c r="B65" s="110"/>
      <c r="C65" s="110"/>
      <c r="D65" s="110"/>
      <c r="E65" s="107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  <c r="Q65" s="160"/>
      <c r="R65" s="160"/>
      <c r="S65" s="160"/>
      <c r="T65" s="160"/>
      <c r="U65" s="160"/>
      <c r="V65" s="160"/>
      <c r="W65" s="160"/>
      <c r="X65" s="160"/>
      <c r="Y65" s="160"/>
      <c r="Z65" s="160"/>
      <c r="AA65" s="160"/>
      <c r="AB65" s="160"/>
      <c r="AC65" s="160"/>
      <c r="AD65" s="160"/>
      <c r="AE65" s="160"/>
      <c r="AF65" s="160"/>
      <c r="AG65" s="160"/>
      <c r="AH65" s="160"/>
      <c r="AI65" s="160"/>
      <c r="AJ65" s="160"/>
      <c r="AK65" s="160"/>
      <c r="AL65" s="160"/>
      <c r="AM65" s="160"/>
      <c r="AN65" s="160"/>
      <c r="AO65" s="160"/>
      <c r="AP65" s="160"/>
      <c r="AQ65" s="160"/>
      <c r="AR65" s="160"/>
      <c r="AS65" s="160"/>
      <c r="AT65" s="160"/>
      <c r="AU65" s="160"/>
      <c r="AV65" s="160"/>
      <c r="AW65" s="160"/>
      <c r="AX65" s="160"/>
      <c r="AY65" s="160"/>
      <c r="AZ65" s="160"/>
      <c r="BA65" s="160"/>
      <c r="BB65" s="160"/>
      <c r="BC65" s="160"/>
      <c r="BD65" s="160"/>
      <c r="BE65" s="160"/>
    </row>
    <row r="66" spans="1:57">
      <c r="A66" s="110"/>
      <c r="B66" s="110"/>
      <c r="C66" s="110"/>
      <c r="D66" s="110"/>
      <c r="E66" s="107"/>
      <c r="F66" s="160"/>
      <c r="G66" s="160"/>
      <c r="H66" s="160"/>
      <c r="I66" s="160"/>
      <c r="J66" s="160"/>
      <c r="K66" s="160"/>
      <c r="L66" s="160"/>
      <c r="M66" s="160"/>
      <c r="N66" s="160"/>
      <c r="O66" s="160"/>
      <c r="P66" s="160"/>
      <c r="Q66" s="160"/>
      <c r="R66" s="160"/>
      <c r="S66" s="160"/>
      <c r="T66" s="160"/>
      <c r="U66" s="160"/>
      <c r="V66" s="160"/>
      <c r="W66" s="160"/>
      <c r="X66" s="160"/>
      <c r="Y66" s="160"/>
      <c r="Z66" s="160"/>
      <c r="AA66" s="160"/>
      <c r="AB66" s="160"/>
      <c r="AC66" s="160"/>
      <c r="AD66" s="160"/>
      <c r="AE66" s="160"/>
      <c r="AF66" s="160"/>
      <c r="AG66" s="160"/>
      <c r="AH66" s="160"/>
      <c r="AI66" s="160"/>
      <c r="AJ66" s="160"/>
      <c r="AK66" s="160"/>
      <c r="AL66" s="160"/>
      <c r="AM66" s="160"/>
      <c r="AN66" s="160"/>
      <c r="AO66" s="160"/>
      <c r="AP66" s="160"/>
      <c r="AQ66" s="160"/>
      <c r="AR66" s="160"/>
      <c r="AS66" s="160"/>
      <c r="AT66" s="160"/>
      <c r="AU66" s="160"/>
      <c r="AV66" s="160"/>
      <c r="AW66" s="160"/>
      <c r="AX66" s="160"/>
      <c r="AY66" s="160"/>
      <c r="AZ66" s="160"/>
      <c r="BA66" s="160"/>
      <c r="BB66" s="160"/>
      <c r="BC66" s="160"/>
      <c r="BD66" s="160"/>
      <c r="BE66" s="160"/>
    </row>
    <row r="67" spans="1:57">
      <c r="A67" s="110"/>
      <c r="B67" s="110"/>
      <c r="C67" s="110"/>
      <c r="D67" s="110"/>
      <c r="E67" s="107"/>
      <c r="F67" s="160"/>
      <c r="G67" s="160"/>
      <c r="H67" s="160"/>
      <c r="I67" s="160"/>
      <c r="J67" s="160"/>
      <c r="K67" s="160"/>
      <c r="L67" s="160"/>
      <c r="M67" s="160"/>
      <c r="N67" s="160"/>
      <c r="O67" s="160"/>
      <c r="P67" s="160"/>
      <c r="Q67" s="160"/>
      <c r="R67" s="160"/>
      <c r="S67" s="160"/>
      <c r="T67" s="160"/>
      <c r="U67" s="160"/>
      <c r="V67" s="160"/>
      <c r="W67" s="160"/>
      <c r="X67" s="160"/>
      <c r="Y67" s="160"/>
      <c r="Z67" s="160"/>
      <c r="AA67" s="160"/>
      <c r="AB67" s="160"/>
      <c r="AC67" s="160"/>
      <c r="AD67" s="160"/>
      <c r="AE67" s="160"/>
      <c r="AF67" s="160"/>
      <c r="AG67" s="160"/>
      <c r="AH67" s="160"/>
      <c r="AI67" s="160"/>
      <c r="AJ67" s="160"/>
      <c r="AK67" s="160"/>
      <c r="AL67" s="160"/>
      <c r="AM67" s="160"/>
      <c r="AN67" s="160"/>
      <c r="AO67" s="160"/>
      <c r="AP67" s="160"/>
      <c r="AQ67" s="160"/>
      <c r="AR67" s="160"/>
      <c r="AS67" s="160"/>
      <c r="AT67" s="160"/>
      <c r="AU67" s="160"/>
      <c r="AV67" s="160"/>
      <c r="AW67" s="160"/>
      <c r="AX67" s="160"/>
      <c r="AY67" s="160"/>
      <c r="AZ67" s="160"/>
      <c r="BA67" s="160"/>
      <c r="BB67" s="160"/>
      <c r="BC67" s="160"/>
      <c r="BD67" s="160"/>
      <c r="BE67" s="160"/>
    </row>
    <row r="68" spans="1:57">
      <c r="A68" s="110"/>
      <c r="B68" s="110"/>
      <c r="C68" s="110"/>
      <c r="D68" s="110"/>
      <c r="E68" s="107"/>
      <c r="F68" s="160"/>
      <c r="G68" s="160"/>
      <c r="H68" s="160"/>
      <c r="I68" s="160"/>
      <c r="J68" s="160"/>
      <c r="K68" s="160"/>
      <c r="L68" s="160"/>
      <c r="M68" s="160"/>
      <c r="N68" s="160"/>
      <c r="O68" s="160"/>
      <c r="P68" s="160"/>
      <c r="Q68" s="160"/>
      <c r="R68" s="160"/>
      <c r="S68" s="160"/>
      <c r="T68" s="160"/>
      <c r="U68" s="160"/>
      <c r="V68" s="160"/>
      <c r="W68" s="160"/>
      <c r="X68" s="160"/>
      <c r="Y68" s="160"/>
      <c r="Z68" s="160"/>
      <c r="AA68" s="160"/>
      <c r="AB68" s="160"/>
      <c r="AC68" s="160"/>
      <c r="AD68" s="160"/>
      <c r="AE68" s="160"/>
      <c r="AF68" s="160"/>
      <c r="AG68" s="160"/>
      <c r="AH68" s="160"/>
      <c r="AI68" s="160"/>
      <c r="AJ68" s="160"/>
      <c r="AK68" s="160"/>
      <c r="AL68" s="160"/>
      <c r="AM68" s="160"/>
      <c r="AN68" s="160"/>
      <c r="AO68" s="160"/>
      <c r="AP68" s="160"/>
      <c r="AQ68" s="160"/>
      <c r="AR68" s="160"/>
      <c r="AS68" s="160"/>
      <c r="AT68" s="160"/>
      <c r="AU68" s="160"/>
      <c r="AV68" s="160"/>
      <c r="AW68" s="160"/>
      <c r="AX68" s="160"/>
      <c r="AY68" s="160"/>
      <c r="AZ68" s="160"/>
      <c r="BA68" s="160"/>
      <c r="BB68" s="160"/>
      <c r="BC68" s="160"/>
      <c r="BD68" s="160"/>
      <c r="BE68" s="160"/>
    </row>
    <row r="69" spans="1:57">
      <c r="A69" s="110"/>
      <c r="B69" s="110"/>
      <c r="C69" s="110"/>
      <c r="D69" s="110"/>
      <c r="E69" s="107"/>
      <c r="F69" s="160"/>
      <c r="G69" s="160"/>
      <c r="H69" s="160"/>
      <c r="I69" s="160"/>
      <c r="J69" s="160"/>
      <c r="K69" s="160"/>
      <c r="L69" s="160"/>
      <c r="M69" s="160"/>
      <c r="N69" s="160"/>
      <c r="O69" s="160"/>
      <c r="P69" s="160"/>
      <c r="Q69" s="160"/>
      <c r="R69" s="160"/>
      <c r="S69" s="160"/>
      <c r="T69" s="160"/>
      <c r="U69" s="160"/>
      <c r="V69" s="160"/>
      <c r="W69" s="160"/>
      <c r="X69" s="160"/>
      <c r="Y69" s="160"/>
      <c r="Z69" s="160"/>
      <c r="AA69" s="160"/>
      <c r="AB69" s="160"/>
      <c r="AC69" s="160"/>
      <c r="AD69" s="160"/>
      <c r="AE69" s="160"/>
      <c r="AF69" s="160"/>
      <c r="AG69" s="160"/>
      <c r="AH69" s="160"/>
      <c r="AI69" s="160"/>
      <c r="AJ69" s="160"/>
      <c r="AK69" s="160"/>
      <c r="AL69" s="160"/>
      <c r="AM69" s="160"/>
      <c r="AN69" s="160"/>
      <c r="AO69" s="160"/>
      <c r="AP69" s="160"/>
      <c r="AQ69" s="160"/>
      <c r="AR69" s="160"/>
      <c r="AS69" s="160"/>
      <c r="AT69" s="160"/>
      <c r="AU69" s="160"/>
      <c r="AV69" s="160"/>
      <c r="AW69" s="160"/>
      <c r="AX69" s="160"/>
      <c r="AY69" s="160"/>
      <c r="AZ69" s="160"/>
      <c r="BA69" s="160"/>
      <c r="BB69" s="160"/>
      <c r="BC69" s="160"/>
      <c r="BD69" s="160"/>
      <c r="BE69" s="160"/>
    </row>
    <row r="70" spans="1:57">
      <c r="A70" s="110"/>
      <c r="B70" s="110"/>
      <c r="C70" s="110"/>
      <c r="D70" s="110"/>
      <c r="E70" s="107"/>
      <c r="F70" s="160"/>
      <c r="G70" s="160"/>
      <c r="H70" s="160"/>
      <c r="I70" s="160"/>
      <c r="J70" s="160"/>
      <c r="K70" s="160"/>
      <c r="L70" s="160"/>
      <c r="M70" s="160"/>
      <c r="N70" s="160"/>
      <c r="O70" s="160"/>
      <c r="P70" s="160"/>
      <c r="Q70" s="160"/>
      <c r="R70" s="160"/>
      <c r="S70" s="160"/>
      <c r="T70" s="160"/>
      <c r="U70" s="160"/>
      <c r="V70" s="160"/>
      <c r="W70" s="160"/>
      <c r="X70" s="160"/>
      <c r="Y70" s="160"/>
      <c r="Z70" s="160"/>
      <c r="AA70" s="160"/>
      <c r="AB70" s="160"/>
      <c r="AC70" s="160"/>
      <c r="AD70" s="160"/>
      <c r="AE70" s="160"/>
      <c r="AF70" s="160"/>
      <c r="AG70" s="160"/>
      <c r="AH70" s="160"/>
      <c r="AI70" s="160"/>
      <c r="AJ70" s="160"/>
      <c r="AK70" s="160"/>
      <c r="AL70" s="160"/>
      <c r="AM70" s="160"/>
      <c r="AN70" s="160"/>
      <c r="AO70" s="160"/>
      <c r="AP70" s="160"/>
      <c r="AQ70" s="160"/>
      <c r="AR70" s="160"/>
      <c r="AS70" s="160"/>
      <c r="AT70" s="160"/>
      <c r="AU70" s="160"/>
      <c r="AV70" s="160"/>
      <c r="AW70" s="160"/>
      <c r="AX70" s="160"/>
      <c r="AY70" s="160"/>
      <c r="AZ70" s="160"/>
      <c r="BA70" s="160"/>
      <c r="BB70" s="160"/>
      <c r="BC70" s="160"/>
      <c r="BD70" s="160"/>
      <c r="BE70" s="160"/>
    </row>
    <row r="71" spans="1:57">
      <c r="A71" s="110"/>
      <c r="B71" s="110"/>
      <c r="C71" s="110"/>
      <c r="D71" s="110"/>
      <c r="E71" s="107"/>
      <c r="F71" s="160"/>
      <c r="G71" s="160"/>
      <c r="H71" s="160"/>
      <c r="I71" s="160"/>
      <c r="J71" s="160"/>
      <c r="K71" s="160"/>
      <c r="L71" s="160"/>
      <c r="M71" s="160"/>
      <c r="N71" s="160"/>
      <c r="O71" s="160"/>
      <c r="P71" s="160"/>
      <c r="Q71" s="160"/>
      <c r="R71" s="160"/>
      <c r="S71" s="160"/>
      <c r="T71" s="160"/>
      <c r="U71" s="160"/>
      <c r="V71" s="160"/>
      <c r="W71" s="160"/>
      <c r="X71" s="160"/>
      <c r="Y71" s="160"/>
      <c r="Z71" s="160"/>
      <c r="AA71" s="160"/>
      <c r="AB71" s="160"/>
      <c r="AC71" s="160"/>
      <c r="AD71" s="160"/>
      <c r="AE71" s="160"/>
      <c r="AF71" s="160"/>
      <c r="AG71" s="160"/>
      <c r="AH71" s="160"/>
      <c r="AI71" s="160"/>
      <c r="AJ71" s="160"/>
      <c r="AK71" s="160"/>
      <c r="AL71" s="160"/>
      <c r="AM71" s="160"/>
      <c r="AN71" s="160"/>
      <c r="AO71" s="160"/>
      <c r="AP71" s="160"/>
      <c r="AQ71" s="160"/>
      <c r="AR71" s="160"/>
      <c r="AS71" s="160"/>
      <c r="AT71" s="160"/>
      <c r="AU71" s="160"/>
      <c r="AV71" s="160"/>
      <c r="AW71" s="160"/>
      <c r="AX71" s="160"/>
      <c r="AY71" s="160"/>
      <c r="AZ71" s="160"/>
      <c r="BA71" s="160"/>
      <c r="BB71" s="160"/>
      <c r="BC71" s="160"/>
      <c r="BD71" s="160"/>
      <c r="BE71" s="160"/>
    </row>
    <row r="72" spans="1:57">
      <c r="A72" s="110"/>
      <c r="B72" s="110"/>
      <c r="C72" s="110"/>
      <c r="D72" s="110"/>
      <c r="E72" s="107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0"/>
      <c r="X72" s="160"/>
      <c r="Y72" s="160"/>
      <c r="Z72" s="160"/>
      <c r="AA72" s="160"/>
      <c r="AB72" s="160"/>
      <c r="AC72" s="160"/>
      <c r="AD72" s="160"/>
      <c r="AE72" s="160"/>
      <c r="AF72" s="160"/>
      <c r="AG72" s="160"/>
      <c r="AH72" s="160"/>
      <c r="AI72" s="160"/>
      <c r="AJ72" s="160"/>
      <c r="AK72" s="160"/>
      <c r="AL72" s="160"/>
      <c r="AM72" s="160"/>
      <c r="AN72" s="160"/>
      <c r="AO72" s="160"/>
      <c r="AP72" s="160"/>
      <c r="AQ72" s="160"/>
      <c r="AR72" s="160"/>
      <c r="AS72" s="160"/>
      <c r="AT72" s="160"/>
      <c r="AU72" s="160"/>
      <c r="AV72" s="160"/>
      <c r="AW72" s="160"/>
      <c r="AX72" s="160"/>
      <c r="AY72" s="160"/>
      <c r="AZ72" s="160"/>
      <c r="BA72" s="160"/>
      <c r="BB72" s="160"/>
      <c r="BC72" s="160"/>
      <c r="BD72" s="160"/>
      <c r="BE72" s="160"/>
    </row>
    <row r="73" spans="1:57">
      <c r="A73" s="110"/>
      <c r="B73" s="110"/>
      <c r="C73" s="110"/>
      <c r="D73" s="110"/>
      <c r="E73" s="107"/>
      <c r="F73" s="160"/>
      <c r="G73" s="160"/>
      <c r="H73" s="160"/>
      <c r="I73" s="160"/>
      <c r="J73" s="160"/>
      <c r="K73" s="160"/>
      <c r="L73" s="160"/>
      <c r="M73" s="160"/>
      <c r="N73" s="160"/>
      <c r="O73" s="160"/>
      <c r="P73" s="160"/>
      <c r="Q73" s="160"/>
      <c r="R73" s="160"/>
      <c r="S73" s="160"/>
      <c r="T73" s="160"/>
      <c r="U73" s="160"/>
      <c r="V73" s="160"/>
      <c r="W73" s="160"/>
      <c r="X73" s="160"/>
      <c r="Y73" s="160"/>
      <c r="Z73" s="160"/>
      <c r="AA73" s="160"/>
      <c r="AB73" s="160"/>
      <c r="AC73" s="160"/>
      <c r="AD73" s="160"/>
      <c r="AE73" s="160"/>
      <c r="AF73" s="160"/>
      <c r="AG73" s="160"/>
      <c r="AH73" s="160"/>
      <c r="AI73" s="160"/>
      <c r="AJ73" s="160"/>
      <c r="AK73" s="160"/>
      <c r="AL73" s="160"/>
      <c r="AM73" s="160"/>
      <c r="AN73" s="160"/>
      <c r="AO73" s="160"/>
      <c r="AP73" s="160"/>
      <c r="AQ73" s="160"/>
      <c r="AR73" s="160"/>
      <c r="AS73" s="160"/>
      <c r="AT73" s="160"/>
      <c r="AU73" s="160"/>
      <c r="AV73" s="160"/>
      <c r="AW73" s="160"/>
      <c r="AX73" s="160"/>
      <c r="AY73" s="160"/>
      <c r="AZ73" s="160"/>
      <c r="BA73" s="160"/>
      <c r="BB73" s="160"/>
      <c r="BC73" s="160"/>
      <c r="BD73" s="160"/>
      <c r="BE73" s="160"/>
    </row>
    <row r="74" spans="1:57">
      <c r="A74" s="110"/>
      <c r="B74" s="110"/>
      <c r="C74" s="110"/>
      <c r="D74" s="110"/>
      <c r="E74" s="107"/>
      <c r="F74" s="160"/>
      <c r="G74" s="160"/>
      <c r="H74" s="160"/>
      <c r="I74" s="160"/>
      <c r="J74" s="160"/>
      <c r="K74" s="160"/>
      <c r="L74" s="160"/>
      <c r="M74" s="160"/>
      <c r="N74" s="160"/>
      <c r="O74" s="160"/>
      <c r="P74" s="160"/>
      <c r="Q74" s="160"/>
      <c r="R74" s="160"/>
      <c r="S74" s="160"/>
      <c r="T74" s="160"/>
      <c r="U74" s="160"/>
      <c r="V74" s="160"/>
      <c r="W74" s="160"/>
      <c r="X74" s="160"/>
      <c r="Y74" s="160"/>
      <c r="Z74" s="160"/>
      <c r="AA74" s="160"/>
      <c r="AB74" s="160"/>
      <c r="AC74" s="160"/>
      <c r="AD74" s="160"/>
      <c r="AE74" s="160"/>
      <c r="AF74" s="160"/>
      <c r="AG74" s="160"/>
      <c r="AH74" s="160"/>
      <c r="AI74" s="160"/>
      <c r="AJ74" s="160"/>
      <c r="AK74" s="160"/>
      <c r="AL74" s="160"/>
      <c r="AM74" s="160"/>
      <c r="AN74" s="160"/>
      <c r="AO74" s="160"/>
      <c r="AP74" s="160"/>
      <c r="AQ74" s="160"/>
      <c r="AR74" s="160"/>
      <c r="AS74" s="160"/>
      <c r="AT74" s="160"/>
      <c r="AU74" s="160"/>
      <c r="AV74" s="160"/>
      <c r="AW74" s="160"/>
      <c r="AX74" s="160"/>
      <c r="AY74" s="160"/>
      <c r="AZ74" s="160"/>
      <c r="BA74" s="160"/>
      <c r="BB74" s="160"/>
      <c r="BC74" s="160"/>
      <c r="BD74" s="160"/>
      <c r="BE74" s="160"/>
    </row>
    <row r="75" spans="1:57">
      <c r="A75" s="110"/>
      <c r="B75" s="110"/>
      <c r="C75" s="110"/>
      <c r="D75" s="110"/>
      <c r="E75" s="107"/>
      <c r="F75" s="160"/>
      <c r="G75" s="160"/>
      <c r="H75" s="160"/>
      <c r="I75" s="160"/>
      <c r="J75" s="160"/>
      <c r="K75" s="160"/>
      <c r="L75" s="160"/>
      <c r="M75" s="160"/>
      <c r="N75" s="160"/>
      <c r="O75" s="160"/>
      <c r="P75" s="160"/>
      <c r="Q75" s="160"/>
      <c r="R75" s="160"/>
      <c r="S75" s="160"/>
      <c r="T75" s="160"/>
      <c r="U75" s="160"/>
      <c r="V75" s="160"/>
      <c r="W75" s="160"/>
      <c r="X75" s="160"/>
      <c r="Y75" s="160"/>
      <c r="Z75" s="160"/>
      <c r="AA75" s="160"/>
      <c r="AB75" s="160"/>
      <c r="AC75" s="160"/>
      <c r="AD75" s="160"/>
      <c r="AE75" s="160"/>
      <c r="AF75" s="160"/>
      <c r="AG75" s="160"/>
      <c r="AH75" s="160"/>
      <c r="AI75" s="160"/>
      <c r="AJ75" s="160"/>
      <c r="AK75" s="160"/>
      <c r="AL75" s="160"/>
      <c r="AM75" s="160"/>
      <c r="AN75" s="160"/>
      <c r="AO75" s="160"/>
      <c r="AP75" s="160"/>
      <c r="AQ75" s="160"/>
      <c r="AR75" s="160"/>
      <c r="AS75" s="160"/>
      <c r="AT75" s="160"/>
      <c r="AU75" s="160"/>
      <c r="AV75" s="160"/>
      <c r="AW75" s="160"/>
      <c r="AX75" s="160"/>
      <c r="AY75" s="160"/>
      <c r="AZ75" s="160"/>
      <c r="BA75" s="160"/>
      <c r="BB75" s="160"/>
      <c r="BC75" s="160"/>
      <c r="BD75" s="160"/>
      <c r="BE75" s="160"/>
    </row>
    <row r="76" spans="1:57">
      <c r="A76" s="110"/>
      <c r="B76" s="110"/>
      <c r="C76" s="110"/>
      <c r="D76" s="110"/>
      <c r="E76" s="107"/>
      <c r="F76" s="160"/>
      <c r="G76" s="160"/>
      <c r="H76" s="160"/>
      <c r="I76" s="160"/>
      <c r="J76" s="160"/>
      <c r="K76" s="160"/>
      <c r="L76" s="160"/>
      <c r="M76" s="160"/>
      <c r="N76" s="160"/>
      <c r="O76" s="160"/>
      <c r="P76" s="160"/>
      <c r="Q76" s="160"/>
      <c r="R76" s="160"/>
      <c r="S76" s="160"/>
      <c r="T76" s="160"/>
      <c r="U76" s="160"/>
      <c r="V76" s="160"/>
      <c r="W76" s="160"/>
      <c r="X76" s="160"/>
      <c r="Y76" s="160"/>
      <c r="Z76" s="160"/>
      <c r="AA76" s="160"/>
      <c r="AB76" s="160"/>
      <c r="AC76" s="160"/>
      <c r="AD76" s="160"/>
      <c r="AE76" s="160"/>
      <c r="AF76" s="160"/>
      <c r="AG76" s="160"/>
      <c r="AH76" s="160"/>
      <c r="AI76" s="160"/>
      <c r="AJ76" s="160"/>
      <c r="AK76" s="160"/>
      <c r="AL76" s="160"/>
      <c r="AM76" s="160"/>
      <c r="AN76" s="160"/>
      <c r="AO76" s="160"/>
      <c r="AP76" s="160"/>
      <c r="AQ76" s="160"/>
      <c r="AR76" s="160"/>
      <c r="AS76" s="160"/>
      <c r="AT76" s="160"/>
      <c r="AU76" s="160"/>
      <c r="AV76" s="160"/>
      <c r="AW76" s="160"/>
      <c r="AX76" s="160"/>
      <c r="AY76" s="160"/>
      <c r="AZ76" s="160"/>
      <c r="BA76" s="160"/>
      <c r="BB76" s="160"/>
      <c r="BC76" s="160"/>
      <c r="BD76" s="160"/>
      <c r="BE76" s="160"/>
    </row>
    <row r="77" spans="1:57">
      <c r="A77" s="110"/>
      <c r="B77" s="110"/>
      <c r="C77" s="110"/>
      <c r="D77" s="110"/>
      <c r="E77" s="107"/>
      <c r="F77" s="160"/>
      <c r="G77" s="160"/>
      <c r="H77" s="160"/>
      <c r="I77" s="160"/>
      <c r="J77" s="160"/>
      <c r="K77" s="160"/>
      <c r="L77" s="160"/>
      <c r="M77" s="160"/>
      <c r="N77" s="160"/>
      <c r="O77" s="160"/>
      <c r="P77" s="160"/>
      <c r="Q77" s="160"/>
      <c r="R77" s="160"/>
      <c r="S77" s="160"/>
      <c r="T77" s="160"/>
      <c r="U77" s="160"/>
      <c r="V77" s="160"/>
      <c r="W77" s="160"/>
      <c r="X77" s="160"/>
      <c r="Y77" s="160"/>
      <c r="Z77" s="160"/>
      <c r="AA77" s="160"/>
      <c r="AB77" s="160"/>
      <c r="AC77" s="160"/>
      <c r="AD77" s="160"/>
      <c r="AE77" s="160"/>
      <c r="AF77" s="160"/>
      <c r="AG77" s="160"/>
      <c r="AH77" s="160"/>
      <c r="AI77" s="160"/>
      <c r="AJ77" s="160"/>
      <c r="AK77" s="160"/>
      <c r="AL77" s="160"/>
      <c r="AM77" s="160"/>
      <c r="AN77" s="160"/>
      <c r="AO77" s="160"/>
      <c r="AP77" s="160"/>
      <c r="AQ77" s="160"/>
      <c r="AR77" s="160"/>
      <c r="AS77" s="160"/>
      <c r="AT77" s="160"/>
      <c r="AU77" s="160"/>
      <c r="AV77" s="160"/>
      <c r="AW77" s="160"/>
      <c r="AX77" s="160"/>
      <c r="AY77" s="160"/>
      <c r="AZ77" s="160"/>
      <c r="BA77" s="160"/>
      <c r="BB77" s="160"/>
      <c r="BC77" s="160"/>
      <c r="BD77" s="160"/>
      <c r="BE77" s="160"/>
    </row>
    <row r="78" spans="1:57">
      <c r="A78" s="110"/>
      <c r="B78" s="110"/>
      <c r="C78" s="110"/>
      <c r="D78" s="110"/>
      <c r="E78" s="107"/>
      <c r="F78" s="160"/>
      <c r="G78" s="160"/>
      <c r="H78" s="160"/>
      <c r="I78" s="160"/>
      <c r="J78" s="160"/>
      <c r="K78" s="160"/>
      <c r="L78" s="160"/>
      <c r="M78" s="160"/>
      <c r="N78" s="160"/>
      <c r="O78" s="160"/>
      <c r="P78" s="160"/>
      <c r="Q78" s="160"/>
      <c r="R78" s="160"/>
      <c r="S78" s="160"/>
      <c r="T78" s="160"/>
      <c r="U78" s="160"/>
      <c r="V78" s="160"/>
      <c r="W78" s="160"/>
      <c r="X78" s="160"/>
      <c r="Y78" s="160"/>
      <c r="Z78" s="160"/>
      <c r="AA78" s="160"/>
      <c r="AB78" s="160"/>
      <c r="AC78" s="160"/>
      <c r="AD78" s="160"/>
      <c r="AE78" s="160"/>
      <c r="AF78" s="160"/>
      <c r="AG78" s="160"/>
      <c r="AH78" s="160"/>
      <c r="AI78" s="160"/>
      <c r="AJ78" s="160"/>
      <c r="AK78" s="160"/>
      <c r="AL78" s="160"/>
      <c r="AM78" s="160"/>
      <c r="AN78" s="160"/>
      <c r="AO78" s="160"/>
      <c r="AP78" s="160"/>
      <c r="AQ78" s="160"/>
      <c r="AR78" s="160"/>
      <c r="AS78" s="160"/>
      <c r="AT78" s="160"/>
      <c r="AU78" s="160"/>
      <c r="AV78" s="160"/>
      <c r="AW78" s="160"/>
      <c r="AX78" s="160"/>
      <c r="AY78" s="160"/>
      <c r="AZ78" s="160"/>
      <c r="BA78" s="160"/>
      <c r="BB78" s="160"/>
      <c r="BC78" s="160"/>
      <c r="BD78" s="160"/>
      <c r="BE78" s="160"/>
    </row>
    <row r="79" spans="1:57">
      <c r="A79" s="110"/>
      <c r="B79" s="110"/>
      <c r="C79" s="110"/>
      <c r="D79" s="110"/>
      <c r="E79" s="107"/>
      <c r="F79" s="160"/>
      <c r="G79" s="160"/>
      <c r="H79" s="160"/>
      <c r="I79" s="160"/>
      <c r="J79" s="160"/>
      <c r="K79" s="160"/>
      <c r="L79" s="160"/>
      <c r="M79" s="160"/>
      <c r="N79" s="160"/>
      <c r="O79" s="160"/>
      <c r="P79" s="160"/>
      <c r="Q79" s="160"/>
      <c r="R79" s="160"/>
      <c r="S79" s="160"/>
      <c r="T79" s="160"/>
      <c r="U79" s="160"/>
      <c r="V79" s="160"/>
      <c r="W79" s="160"/>
      <c r="X79" s="160"/>
      <c r="Y79" s="160"/>
      <c r="Z79" s="160"/>
      <c r="AA79" s="160"/>
      <c r="AB79" s="160"/>
      <c r="AC79" s="160"/>
      <c r="AD79" s="160"/>
      <c r="AE79" s="160"/>
      <c r="AF79" s="160"/>
      <c r="AG79" s="160"/>
      <c r="AH79" s="160"/>
      <c r="AI79" s="160"/>
      <c r="AJ79" s="160"/>
      <c r="AK79" s="160"/>
      <c r="AL79" s="160"/>
      <c r="AM79" s="160"/>
      <c r="AN79" s="160"/>
      <c r="AO79" s="160"/>
      <c r="AP79" s="160"/>
      <c r="AQ79" s="160"/>
      <c r="AR79" s="160"/>
      <c r="AS79" s="160"/>
      <c r="AT79" s="160"/>
      <c r="AU79" s="160"/>
      <c r="AV79" s="160"/>
      <c r="AW79" s="160"/>
      <c r="AX79" s="160"/>
      <c r="AY79" s="160"/>
      <c r="AZ79" s="160"/>
      <c r="BA79" s="160"/>
      <c r="BB79" s="160"/>
      <c r="BC79" s="160"/>
      <c r="BD79" s="160"/>
      <c r="BE79" s="160"/>
    </row>
    <row r="80" spans="1:57">
      <c r="A80" s="110"/>
      <c r="B80" s="110"/>
      <c r="C80" s="110"/>
      <c r="D80" s="110"/>
      <c r="E80" s="107"/>
      <c r="F80" s="160"/>
      <c r="G80" s="160"/>
      <c r="H80" s="160"/>
      <c r="I80" s="160"/>
      <c r="J80" s="160"/>
      <c r="K80" s="160"/>
      <c r="L80" s="160"/>
      <c r="M80" s="160"/>
      <c r="N80" s="160"/>
      <c r="O80" s="160"/>
      <c r="P80" s="160"/>
      <c r="Q80" s="160"/>
      <c r="R80" s="160"/>
      <c r="S80" s="160"/>
      <c r="T80" s="160"/>
      <c r="U80" s="160"/>
      <c r="V80" s="160"/>
      <c r="W80" s="160"/>
      <c r="X80" s="160"/>
      <c r="Y80" s="160"/>
      <c r="Z80" s="160"/>
      <c r="AA80" s="160"/>
      <c r="AB80" s="160"/>
      <c r="AC80" s="160"/>
      <c r="AD80" s="160"/>
      <c r="AE80" s="160"/>
      <c r="AF80" s="160"/>
      <c r="AG80" s="160"/>
      <c r="AH80" s="160"/>
      <c r="AI80" s="160"/>
      <c r="AJ80" s="160"/>
      <c r="AK80" s="160"/>
      <c r="AL80" s="160"/>
      <c r="AM80" s="160"/>
      <c r="AN80" s="160"/>
      <c r="AO80" s="160"/>
      <c r="AP80" s="160"/>
      <c r="AQ80" s="160"/>
      <c r="AR80" s="160"/>
      <c r="AS80" s="160"/>
      <c r="AT80" s="160"/>
      <c r="AU80" s="160"/>
      <c r="AV80" s="160"/>
      <c r="AW80" s="160"/>
      <c r="AX80" s="160"/>
      <c r="AY80" s="160"/>
      <c r="AZ80" s="160"/>
      <c r="BA80" s="160"/>
      <c r="BB80" s="160"/>
      <c r="BC80" s="160"/>
      <c r="BD80" s="160"/>
      <c r="BE80" s="160"/>
    </row>
    <row r="81" spans="1:57">
      <c r="A81" s="110"/>
      <c r="B81" s="110"/>
      <c r="C81" s="110"/>
      <c r="D81" s="110"/>
      <c r="E81" s="107"/>
      <c r="F81" s="160"/>
      <c r="G81" s="160"/>
      <c r="H81" s="160"/>
      <c r="I81" s="160"/>
      <c r="J81" s="160"/>
      <c r="K81" s="160"/>
      <c r="L81" s="160"/>
      <c r="M81" s="160"/>
      <c r="N81" s="160"/>
      <c r="O81" s="160"/>
      <c r="P81" s="160"/>
      <c r="Q81" s="160"/>
      <c r="R81" s="160"/>
      <c r="S81" s="160"/>
      <c r="T81" s="160"/>
      <c r="U81" s="160"/>
      <c r="V81" s="160"/>
      <c r="W81" s="160"/>
      <c r="X81" s="160"/>
      <c r="Y81" s="160"/>
      <c r="Z81" s="160"/>
      <c r="AA81" s="160"/>
      <c r="AB81" s="160"/>
      <c r="AC81" s="160"/>
      <c r="AD81" s="160"/>
      <c r="AE81" s="160"/>
      <c r="AF81" s="160"/>
      <c r="AG81" s="160"/>
      <c r="AH81" s="160"/>
      <c r="AI81" s="160"/>
      <c r="AJ81" s="160"/>
      <c r="AK81" s="160"/>
      <c r="AL81" s="160"/>
      <c r="AM81" s="160"/>
      <c r="AN81" s="160"/>
      <c r="AO81" s="160"/>
      <c r="AP81" s="160"/>
      <c r="AQ81" s="160"/>
      <c r="AR81" s="160"/>
      <c r="AS81" s="160"/>
      <c r="AT81" s="160"/>
      <c r="AU81" s="160"/>
      <c r="AV81" s="160"/>
      <c r="AW81" s="160"/>
      <c r="AX81" s="160"/>
      <c r="AY81" s="160"/>
      <c r="AZ81" s="160"/>
      <c r="BA81" s="160"/>
      <c r="BB81" s="160"/>
      <c r="BC81" s="160"/>
      <c r="BD81" s="160"/>
      <c r="BE81" s="160"/>
    </row>
    <row r="82" spans="1:57">
      <c r="A82" s="110"/>
      <c r="B82" s="110"/>
      <c r="C82" s="110"/>
      <c r="D82" s="110"/>
      <c r="E82" s="107"/>
      <c r="F82" s="160"/>
      <c r="G82" s="160"/>
      <c r="H82" s="160"/>
      <c r="I82" s="160"/>
      <c r="J82" s="160"/>
      <c r="K82" s="160"/>
      <c r="L82" s="160"/>
      <c r="M82" s="160"/>
      <c r="N82" s="160"/>
      <c r="O82" s="160"/>
      <c r="P82" s="160"/>
      <c r="Q82" s="160"/>
      <c r="R82" s="160"/>
      <c r="S82" s="160"/>
      <c r="T82" s="160"/>
      <c r="U82" s="160"/>
      <c r="V82" s="160"/>
      <c r="W82" s="160"/>
      <c r="X82" s="160"/>
      <c r="Y82" s="160"/>
      <c r="Z82" s="160"/>
      <c r="AA82" s="160"/>
      <c r="AB82" s="160"/>
      <c r="AC82" s="160"/>
      <c r="AD82" s="160"/>
      <c r="AE82" s="160"/>
      <c r="AF82" s="160"/>
      <c r="AG82" s="160"/>
      <c r="AH82" s="160"/>
      <c r="AI82" s="160"/>
      <c r="AJ82" s="160"/>
      <c r="AK82" s="160"/>
      <c r="AL82" s="160"/>
      <c r="AM82" s="160"/>
      <c r="AN82" s="160"/>
      <c r="AO82" s="160"/>
      <c r="AP82" s="160"/>
      <c r="AQ82" s="160"/>
      <c r="AR82" s="160"/>
      <c r="AS82" s="160"/>
      <c r="AT82" s="160"/>
      <c r="AU82" s="160"/>
      <c r="AV82" s="160"/>
      <c r="AW82" s="160"/>
      <c r="AX82" s="160"/>
      <c r="AY82" s="160"/>
      <c r="AZ82" s="160"/>
      <c r="BA82" s="160"/>
      <c r="BB82" s="160"/>
      <c r="BC82" s="160"/>
      <c r="BD82" s="160"/>
      <c r="BE82" s="160"/>
    </row>
    <row r="83" spans="1:57">
      <c r="A83" s="110"/>
      <c r="B83" s="110"/>
      <c r="C83" s="110"/>
      <c r="D83" s="110"/>
      <c r="E83" s="107"/>
      <c r="F83" s="160"/>
      <c r="G83" s="160"/>
      <c r="H83" s="160"/>
      <c r="I83" s="160"/>
      <c r="J83" s="160"/>
      <c r="K83" s="160"/>
      <c r="L83" s="160"/>
      <c r="M83" s="160"/>
      <c r="N83" s="160"/>
      <c r="O83" s="160"/>
      <c r="P83" s="160"/>
      <c r="Q83" s="160"/>
      <c r="R83" s="160"/>
      <c r="S83" s="160"/>
      <c r="T83" s="160"/>
      <c r="U83" s="160"/>
      <c r="V83" s="160"/>
      <c r="W83" s="160"/>
      <c r="X83" s="160"/>
      <c r="Y83" s="160"/>
      <c r="Z83" s="160"/>
      <c r="AA83" s="160"/>
      <c r="AB83" s="160"/>
      <c r="AC83" s="160"/>
      <c r="AD83" s="160"/>
      <c r="AE83" s="160"/>
      <c r="AF83" s="160"/>
      <c r="AG83" s="160"/>
      <c r="AH83" s="160"/>
      <c r="AI83" s="160"/>
      <c r="AJ83" s="160"/>
      <c r="AK83" s="160"/>
      <c r="AL83" s="160"/>
      <c r="AM83" s="160"/>
      <c r="AN83" s="160"/>
      <c r="AO83" s="160"/>
      <c r="AP83" s="160"/>
      <c r="AQ83" s="160"/>
      <c r="AR83" s="160"/>
      <c r="AS83" s="160"/>
      <c r="AT83" s="160"/>
      <c r="AU83" s="160"/>
      <c r="AV83" s="160"/>
      <c r="AW83" s="160"/>
      <c r="AX83" s="160"/>
      <c r="AY83" s="160"/>
      <c r="AZ83" s="160"/>
      <c r="BA83" s="160"/>
      <c r="BB83" s="160"/>
      <c r="BC83" s="160"/>
      <c r="BD83" s="160"/>
      <c r="BE83" s="160"/>
    </row>
    <row r="84" spans="1:57">
      <c r="A84" s="110"/>
      <c r="B84" s="110"/>
      <c r="C84" s="110"/>
      <c r="D84" s="110"/>
      <c r="E84" s="107"/>
      <c r="F84" s="160"/>
      <c r="G84" s="160"/>
      <c r="H84" s="160"/>
      <c r="I84" s="160"/>
      <c r="J84" s="160"/>
      <c r="K84" s="160"/>
      <c r="L84" s="160"/>
      <c r="M84" s="160"/>
      <c r="N84" s="160"/>
      <c r="O84" s="160"/>
      <c r="P84" s="160"/>
      <c r="Q84" s="160"/>
      <c r="R84" s="160"/>
      <c r="S84" s="160"/>
      <c r="T84" s="160"/>
      <c r="U84" s="160"/>
      <c r="V84" s="160"/>
      <c r="W84" s="160"/>
      <c r="X84" s="160"/>
      <c r="Y84" s="160"/>
      <c r="Z84" s="160"/>
      <c r="AA84" s="160"/>
      <c r="AB84" s="160"/>
      <c r="AC84" s="160"/>
      <c r="AD84" s="160"/>
      <c r="AE84" s="160"/>
      <c r="AF84" s="160"/>
      <c r="AG84" s="160"/>
      <c r="AH84" s="160"/>
      <c r="AI84" s="160"/>
      <c r="AJ84" s="160"/>
      <c r="AK84" s="160"/>
      <c r="AL84" s="160"/>
      <c r="AM84" s="160"/>
      <c r="AN84" s="160"/>
      <c r="AO84" s="160"/>
      <c r="AP84" s="160"/>
      <c r="AQ84" s="160"/>
      <c r="AR84" s="160"/>
      <c r="AS84" s="160"/>
      <c r="AT84" s="160"/>
      <c r="AU84" s="160"/>
      <c r="AV84" s="160"/>
      <c r="AW84" s="160"/>
      <c r="AX84" s="160"/>
      <c r="AY84" s="160"/>
      <c r="AZ84" s="160"/>
      <c r="BA84" s="160"/>
      <c r="BB84" s="160"/>
      <c r="BC84" s="160"/>
      <c r="BD84" s="160"/>
      <c r="BE84" s="160"/>
    </row>
    <row r="85" spans="1:57">
      <c r="A85" s="110"/>
      <c r="B85" s="110"/>
      <c r="C85" s="110"/>
      <c r="D85" s="110"/>
      <c r="E85" s="107"/>
      <c r="F85" s="160"/>
      <c r="G85" s="160"/>
      <c r="H85" s="160"/>
      <c r="I85" s="160"/>
      <c r="J85" s="160"/>
      <c r="K85" s="160"/>
      <c r="L85" s="160"/>
      <c r="M85" s="160"/>
      <c r="N85" s="160"/>
      <c r="O85" s="160"/>
      <c r="P85" s="160"/>
      <c r="Q85" s="160"/>
      <c r="R85" s="160"/>
      <c r="S85" s="160"/>
      <c r="T85" s="160"/>
      <c r="U85" s="160"/>
      <c r="V85" s="160"/>
      <c r="W85" s="160"/>
      <c r="X85" s="160"/>
      <c r="Y85" s="160"/>
      <c r="Z85" s="160"/>
      <c r="AA85" s="160"/>
      <c r="AB85" s="160"/>
      <c r="AC85" s="160"/>
      <c r="AD85" s="160"/>
      <c r="AE85" s="160"/>
      <c r="AF85" s="160"/>
      <c r="AG85" s="160"/>
      <c r="AH85" s="160"/>
      <c r="AI85" s="160"/>
      <c r="AJ85" s="160"/>
      <c r="AK85" s="160"/>
      <c r="AL85" s="160"/>
      <c r="AM85" s="160"/>
      <c r="AN85" s="160"/>
      <c r="AO85" s="160"/>
      <c r="AP85" s="160"/>
      <c r="AQ85" s="160"/>
      <c r="AR85" s="160"/>
      <c r="AS85" s="160"/>
      <c r="AT85" s="160"/>
      <c r="AU85" s="160"/>
      <c r="AV85" s="160"/>
      <c r="AW85" s="160"/>
      <c r="AX85" s="160"/>
      <c r="AY85" s="160"/>
      <c r="AZ85" s="160"/>
      <c r="BA85" s="160"/>
      <c r="BB85" s="160"/>
      <c r="BC85" s="160"/>
      <c r="BD85" s="160"/>
      <c r="BE85" s="160"/>
    </row>
    <row r="86" spans="1:57">
      <c r="A86" s="110"/>
      <c r="B86" s="110"/>
      <c r="C86" s="110"/>
      <c r="D86" s="110"/>
      <c r="E86" s="107"/>
      <c r="F86" s="160"/>
      <c r="G86" s="160"/>
      <c r="H86" s="160"/>
      <c r="I86" s="160"/>
      <c r="J86" s="160"/>
      <c r="K86" s="160"/>
      <c r="L86" s="160"/>
      <c r="M86" s="160"/>
      <c r="N86" s="160"/>
      <c r="O86" s="160"/>
      <c r="P86" s="160"/>
      <c r="Q86" s="160"/>
      <c r="R86" s="160"/>
      <c r="S86" s="160"/>
      <c r="T86" s="160"/>
      <c r="U86" s="160"/>
      <c r="V86" s="160"/>
      <c r="W86" s="160"/>
      <c r="X86" s="160"/>
      <c r="Y86" s="160"/>
      <c r="Z86" s="160"/>
      <c r="AA86" s="160"/>
      <c r="AB86" s="160"/>
      <c r="AC86" s="160"/>
      <c r="AD86" s="160"/>
      <c r="AE86" s="160"/>
      <c r="AF86" s="160"/>
      <c r="AG86" s="160"/>
      <c r="AH86" s="160"/>
      <c r="AI86" s="160"/>
      <c r="AJ86" s="160"/>
      <c r="AK86" s="160"/>
      <c r="AL86" s="160"/>
      <c r="AM86" s="160"/>
      <c r="AN86" s="160"/>
      <c r="AO86" s="160"/>
      <c r="AP86" s="160"/>
      <c r="AQ86" s="160"/>
      <c r="AR86" s="160"/>
      <c r="AS86" s="160"/>
      <c r="AT86" s="160"/>
      <c r="AU86" s="160"/>
      <c r="AV86" s="160"/>
      <c r="AW86" s="160"/>
      <c r="AX86" s="160"/>
      <c r="AY86" s="160"/>
      <c r="AZ86" s="160"/>
      <c r="BA86" s="160"/>
      <c r="BB86" s="160"/>
      <c r="BC86" s="160"/>
      <c r="BD86" s="160"/>
      <c r="BE86" s="160"/>
    </row>
    <row r="87" spans="1:57">
      <c r="A87" s="110"/>
      <c r="B87" s="110"/>
      <c r="C87" s="110"/>
      <c r="D87" s="110"/>
      <c r="E87" s="107"/>
      <c r="F87" s="160"/>
      <c r="G87" s="160"/>
      <c r="H87" s="160"/>
      <c r="I87" s="160"/>
      <c r="J87" s="160"/>
      <c r="K87" s="160"/>
      <c r="L87" s="160"/>
      <c r="M87" s="160"/>
      <c r="N87" s="160"/>
      <c r="O87" s="160"/>
      <c r="P87" s="160"/>
      <c r="Q87" s="160"/>
      <c r="R87" s="160"/>
      <c r="S87" s="160"/>
      <c r="T87" s="160"/>
      <c r="U87" s="160"/>
      <c r="V87" s="160"/>
      <c r="W87" s="160"/>
      <c r="X87" s="160"/>
      <c r="Y87" s="160"/>
      <c r="Z87" s="160"/>
      <c r="AA87" s="160"/>
      <c r="AB87" s="160"/>
      <c r="AC87" s="160"/>
      <c r="AD87" s="160"/>
      <c r="AE87" s="160"/>
      <c r="AF87" s="160"/>
      <c r="AG87" s="160"/>
      <c r="AH87" s="160"/>
      <c r="AI87" s="160"/>
      <c r="AJ87" s="160"/>
      <c r="AK87" s="160"/>
      <c r="AL87" s="160"/>
      <c r="AM87" s="160"/>
      <c r="AN87" s="160"/>
      <c r="AO87" s="160"/>
      <c r="AP87" s="160"/>
      <c r="AQ87" s="160"/>
      <c r="AR87" s="160"/>
      <c r="AS87" s="160"/>
      <c r="AT87" s="160"/>
      <c r="AU87" s="160"/>
      <c r="AV87" s="160"/>
      <c r="AW87" s="160"/>
      <c r="AX87" s="160"/>
      <c r="AY87" s="160"/>
      <c r="AZ87" s="160"/>
      <c r="BA87" s="160"/>
      <c r="BB87" s="160"/>
      <c r="BC87" s="160"/>
      <c r="BD87" s="160"/>
      <c r="BE87" s="160"/>
    </row>
    <row r="88" spans="1:57">
      <c r="A88" s="110"/>
      <c r="B88" s="110"/>
      <c r="C88" s="110"/>
      <c r="D88" s="110"/>
      <c r="E88" s="107"/>
      <c r="F88" s="160"/>
      <c r="G88" s="160"/>
      <c r="H88" s="160"/>
      <c r="I88" s="160"/>
      <c r="J88" s="160"/>
      <c r="K88" s="160"/>
      <c r="L88" s="160"/>
      <c r="M88" s="160"/>
      <c r="N88" s="160"/>
      <c r="O88" s="160"/>
      <c r="P88" s="160"/>
      <c r="Q88" s="160"/>
      <c r="R88" s="160"/>
      <c r="S88" s="160"/>
      <c r="T88" s="160"/>
      <c r="U88" s="160"/>
      <c r="V88" s="160"/>
      <c r="W88" s="160"/>
      <c r="X88" s="160"/>
      <c r="Y88" s="160"/>
      <c r="Z88" s="160"/>
      <c r="AA88" s="160"/>
      <c r="AB88" s="160"/>
      <c r="AC88" s="160"/>
      <c r="AD88" s="160"/>
      <c r="AE88" s="160"/>
      <c r="AF88" s="160"/>
      <c r="AG88" s="160"/>
      <c r="AH88" s="160"/>
      <c r="AI88" s="160"/>
      <c r="AJ88" s="160"/>
      <c r="AK88" s="160"/>
      <c r="AL88" s="160"/>
      <c r="AM88" s="160"/>
      <c r="AN88" s="160"/>
      <c r="AO88" s="160"/>
      <c r="AP88" s="160"/>
      <c r="AQ88" s="160"/>
      <c r="AR88" s="160"/>
      <c r="AS88" s="160"/>
      <c r="AT88" s="160"/>
      <c r="AU88" s="160"/>
      <c r="AV88" s="160"/>
      <c r="AW88" s="160"/>
      <c r="AX88" s="160"/>
      <c r="AY88" s="160"/>
      <c r="AZ88" s="160"/>
      <c r="BA88" s="160"/>
      <c r="BB88" s="160"/>
      <c r="BC88" s="160"/>
      <c r="BD88" s="160"/>
      <c r="BE88" s="160"/>
    </row>
    <row r="89" spans="1:57">
      <c r="A89" s="110"/>
      <c r="B89" s="110"/>
      <c r="C89" s="110"/>
      <c r="D89" s="110"/>
      <c r="E89" s="107"/>
      <c r="F89" s="160"/>
      <c r="G89" s="160"/>
      <c r="H89" s="160"/>
      <c r="I89" s="160"/>
      <c r="J89" s="160"/>
      <c r="K89" s="160"/>
      <c r="L89" s="160"/>
      <c r="M89" s="160"/>
      <c r="N89" s="160"/>
      <c r="O89" s="160"/>
      <c r="P89" s="160"/>
      <c r="Q89" s="160"/>
      <c r="R89" s="160"/>
      <c r="S89" s="160"/>
      <c r="T89" s="160"/>
      <c r="U89" s="160"/>
      <c r="V89" s="160"/>
      <c r="W89" s="160"/>
      <c r="X89" s="160"/>
      <c r="Y89" s="160"/>
      <c r="Z89" s="160"/>
      <c r="AA89" s="160"/>
      <c r="AB89" s="160"/>
      <c r="AC89" s="160"/>
      <c r="AD89" s="160"/>
      <c r="AE89" s="160"/>
      <c r="AF89" s="160"/>
      <c r="AG89" s="160"/>
      <c r="AH89" s="160"/>
      <c r="AI89" s="160"/>
      <c r="AJ89" s="160"/>
      <c r="AK89" s="160"/>
      <c r="AL89" s="160"/>
      <c r="AM89" s="160"/>
      <c r="AN89" s="160"/>
      <c r="AO89" s="160"/>
      <c r="AP89" s="160"/>
      <c r="AQ89" s="160"/>
      <c r="AR89" s="160"/>
      <c r="AS89" s="160"/>
      <c r="AT89" s="160"/>
      <c r="AU89" s="160"/>
      <c r="AV89" s="160"/>
      <c r="AW89" s="160"/>
      <c r="AX89" s="160"/>
      <c r="AY89" s="160"/>
      <c r="AZ89" s="160"/>
      <c r="BA89" s="160"/>
      <c r="BB89" s="160"/>
      <c r="BC89" s="160"/>
      <c r="BD89" s="160"/>
      <c r="BE89" s="160"/>
    </row>
    <row r="90" spans="1:57">
      <c r="A90" s="110"/>
      <c r="B90" s="110"/>
      <c r="C90" s="110"/>
      <c r="D90" s="110"/>
      <c r="E90" s="107"/>
      <c r="F90" s="160"/>
      <c r="G90" s="160"/>
      <c r="H90" s="160"/>
      <c r="I90" s="160"/>
      <c r="J90" s="160"/>
      <c r="K90" s="160"/>
      <c r="L90" s="160"/>
      <c r="M90" s="160"/>
      <c r="N90" s="160"/>
      <c r="O90" s="160"/>
      <c r="P90" s="160"/>
      <c r="Q90" s="160"/>
      <c r="R90" s="160"/>
      <c r="S90" s="160"/>
      <c r="T90" s="160"/>
      <c r="U90" s="160"/>
      <c r="V90" s="160"/>
      <c r="W90" s="160"/>
      <c r="X90" s="160"/>
      <c r="Y90" s="160"/>
      <c r="Z90" s="160"/>
      <c r="AA90" s="160"/>
      <c r="AB90" s="160"/>
      <c r="AC90" s="160"/>
      <c r="AD90" s="160"/>
      <c r="AE90" s="160"/>
      <c r="AF90" s="160"/>
      <c r="AG90" s="160"/>
      <c r="AH90" s="160"/>
      <c r="AI90" s="160"/>
      <c r="AJ90" s="160"/>
      <c r="AK90" s="160"/>
      <c r="AL90" s="160"/>
      <c r="AM90" s="160"/>
      <c r="AN90" s="160"/>
      <c r="AO90" s="160"/>
      <c r="AP90" s="160"/>
      <c r="AQ90" s="160"/>
      <c r="AR90" s="160"/>
      <c r="AS90" s="160"/>
      <c r="AT90" s="160"/>
      <c r="AU90" s="160"/>
      <c r="AV90" s="160"/>
      <c r="AW90" s="160"/>
      <c r="AX90" s="160"/>
      <c r="AY90" s="160"/>
      <c r="AZ90" s="160"/>
      <c r="BA90" s="160"/>
      <c r="BB90" s="160"/>
      <c r="BC90" s="160"/>
      <c r="BD90" s="160"/>
      <c r="BE90" s="160"/>
    </row>
    <row r="91" spans="1:57">
      <c r="A91" s="110"/>
      <c r="B91" s="110"/>
      <c r="C91" s="110"/>
      <c r="D91" s="110"/>
      <c r="E91" s="107"/>
      <c r="F91" s="160"/>
      <c r="G91" s="160"/>
      <c r="H91" s="160"/>
      <c r="I91" s="160"/>
      <c r="J91" s="160"/>
      <c r="K91" s="160"/>
      <c r="L91" s="160"/>
      <c r="M91" s="160"/>
      <c r="N91" s="160"/>
      <c r="O91" s="160"/>
      <c r="P91" s="160"/>
      <c r="Q91" s="160"/>
      <c r="R91" s="160"/>
      <c r="S91" s="160"/>
      <c r="T91" s="160"/>
      <c r="U91" s="160"/>
      <c r="V91" s="160"/>
      <c r="W91" s="160"/>
      <c r="X91" s="160"/>
      <c r="Y91" s="160"/>
      <c r="Z91" s="160"/>
      <c r="AA91" s="160"/>
      <c r="AB91" s="160"/>
      <c r="AC91" s="160"/>
      <c r="AD91" s="160"/>
      <c r="AE91" s="160"/>
      <c r="AF91" s="160"/>
      <c r="AG91" s="160"/>
      <c r="AH91" s="160"/>
      <c r="AI91" s="160"/>
      <c r="AJ91" s="160"/>
      <c r="AK91" s="160"/>
      <c r="AL91" s="160"/>
      <c r="AM91" s="160"/>
      <c r="AN91" s="160"/>
      <c r="AO91" s="160"/>
      <c r="AP91" s="160"/>
      <c r="AQ91" s="160"/>
      <c r="AR91" s="160"/>
      <c r="AS91" s="160"/>
      <c r="AT91" s="160"/>
      <c r="AU91" s="160"/>
      <c r="AV91" s="160"/>
      <c r="AW91" s="160"/>
      <c r="AX91" s="160"/>
      <c r="AY91" s="160"/>
      <c r="AZ91" s="160"/>
      <c r="BA91" s="160"/>
      <c r="BB91" s="160"/>
      <c r="BC91" s="160"/>
      <c r="BD91" s="160"/>
      <c r="BE91" s="160"/>
    </row>
    <row r="92" spans="1:57">
      <c r="A92" s="110"/>
      <c r="B92" s="110"/>
      <c r="C92" s="110"/>
      <c r="D92" s="110"/>
      <c r="E92" s="107"/>
      <c r="F92" s="160"/>
      <c r="G92" s="160"/>
      <c r="H92" s="160"/>
      <c r="I92" s="160"/>
      <c r="J92" s="160"/>
      <c r="K92" s="160"/>
      <c r="L92" s="160"/>
      <c r="M92" s="160"/>
      <c r="N92" s="160"/>
      <c r="O92" s="160"/>
      <c r="P92" s="160"/>
      <c r="Q92" s="160"/>
      <c r="R92" s="160"/>
      <c r="S92" s="160"/>
      <c r="T92" s="160"/>
      <c r="U92" s="160"/>
      <c r="V92" s="160"/>
      <c r="W92" s="160"/>
      <c r="X92" s="160"/>
      <c r="Y92" s="160"/>
      <c r="Z92" s="160"/>
      <c r="AA92" s="160"/>
      <c r="AB92" s="160"/>
      <c r="AC92" s="160"/>
      <c r="AD92" s="160"/>
      <c r="AE92" s="160"/>
      <c r="AF92" s="160"/>
      <c r="AG92" s="160"/>
      <c r="AH92" s="160"/>
      <c r="AI92" s="160"/>
      <c r="AJ92" s="160"/>
      <c r="AK92" s="160"/>
      <c r="AL92" s="160"/>
      <c r="AM92" s="160"/>
      <c r="AN92" s="160"/>
      <c r="AO92" s="160"/>
      <c r="AP92" s="160"/>
      <c r="AQ92" s="160"/>
      <c r="AR92" s="160"/>
      <c r="AS92" s="160"/>
      <c r="AT92" s="160"/>
      <c r="AU92" s="160"/>
      <c r="AV92" s="160"/>
      <c r="AW92" s="160"/>
      <c r="AX92" s="160"/>
      <c r="AY92" s="160"/>
      <c r="AZ92" s="160"/>
      <c r="BA92" s="160"/>
      <c r="BB92" s="160"/>
      <c r="BC92" s="160"/>
      <c r="BD92" s="160"/>
      <c r="BE92" s="160"/>
    </row>
    <row r="93" spans="1:57">
      <c r="A93" s="110"/>
      <c r="B93" s="110"/>
      <c r="C93" s="110"/>
      <c r="D93" s="110"/>
      <c r="E93" s="107"/>
      <c r="F93" s="160"/>
      <c r="G93" s="160"/>
      <c r="H93" s="160"/>
      <c r="I93" s="160"/>
      <c r="J93" s="160"/>
      <c r="K93" s="160"/>
      <c r="L93" s="160"/>
      <c r="M93" s="160"/>
      <c r="N93" s="160"/>
      <c r="O93" s="160"/>
      <c r="P93" s="160"/>
      <c r="Q93" s="160"/>
      <c r="R93" s="160"/>
      <c r="S93" s="160"/>
      <c r="T93" s="160"/>
      <c r="U93" s="160"/>
      <c r="V93" s="160"/>
      <c r="W93" s="160"/>
      <c r="X93" s="160"/>
      <c r="Y93" s="160"/>
      <c r="Z93" s="160"/>
      <c r="AA93" s="160"/>
      <c r="AB93" s="160"/>
      <c r="AC93" s="160"/>
      <c r="AD93" s="160"/>
      <c r="AE93" s="160"/>
      <c r="AF93" s="160"/>
      <c r="AG93" s="160"/>
      <c r="AH93" s="160"/>
      <c r="AI93" s="160"/>
      <c r="AJ93" s="160"/>
      <c r="AK93" s="160"/>
      <c r="AL93" s="160"/>
      <c r="AM93" s="160"/>
      <c r="AN93" s="160"/>
      <c r="AO93" s="160"/>
      <c r="AP93" s="160"/>
      <c r="AQ93" s="160"/>
      <c r="AR93" s="160"/>
      <c r="AS93" s="160"/>
      <c r="AT93" s="160"/>
      <c r="AU93" s="160"/>
      <c r="AV93" s="160"/>
      <c r="AW93" s="160"/>
      <c r="AX93" s="160"/>
      <c r="AY93" s="160"/>
      <c r="AZ93" s="160"/>
      <c r="BA93" s="160"/>
      <c r="BB93" s="160"/>
      <c r="BC93" s="160"/>
      <c r="BD93" s="160"/>
      <c r="BE93" s="160"/>
    </row>
    <row r="94" spans="1:57">
      <c r="A94" s="110"/>
      <c r="B94" s="110"/>
      <c r="C94" s="110"/>
      <c r="D94" s="110"/>
      <c r="E94" s="107"/>
      <c r="F94" s="160"/>
      <c r="G94" s="160"/>
      <c r="H94" s="160"/>
      <c r="I94" s="160"/>
      <c r="J94" s="160"/>
      <c r="K94" s="160"/>
      <c r="L94" s="160"/>
      <c r="M94" s="160"/>
      <c r="N94" s="160"/>
      <c r="O94" s="160"/>
      <c r="P94" s="160"/>
      <c r="Q94" s="160"/>
      <c r="R94" s="160"/>
      <c r="S94" s="160"/>
      <c r="T94" s="160"/>
      <c r="U94" s="160"/>
      <c r="V94" s="160"/>
      <c r="W94" s="160"/>
      <c r="X94" s="160"/>
      <c r="Y94" s="160"/>
      <c r="Z94" s="160"/>
      <c r="AA94" s="160"/>
      <c r="AB94" s="160"/>
      <c r="AC94" s="160"/>
      <c r="AD94" s="160"/>
      <c r="AE94" s="160"/>
      <c r="AF94" s="160"/>
      <c r="AG94" s="160"/>
      <c r="AH94" s="160"/>
      <c r="AI94" s="160"/>
      <c r="AJ94" s="160"/>
      <c r="AK94" s="160"/>
      <c r="AL94" s="160"/>
      <c r="AM94" s="160"/>
      <c r="AN94" s="160"/>
      <c r="AO94" s="160"/>
      <c r="AP94" s="160"/>
      <c r="AQ94" s="160"/>
      <c r="AR94" s="160"/>
      <c r="AS94" s="160"/>
      <c r="AT94" s="160"/>
      <c r="AU94" s="160"/>
      <c r="AV94" s="160"/>
      <c r="AW94" s="160"/>
      <c r="AX94" s="160"/>
      <c r="AY94" s="160"/>
      <c r="AZ94" s="160"/>
      <c r="BA94" s="160"/>
      <c r="BB94" s="160"/>
      <c r="BC94" s="160"/>
      <c r="BD94" s="160"/>
      <c r="BE94" s="160"/>
    </row>
    <row r="95" spans="1:57">
      <c r="A95" s="110"/>
      <c r="B95" s="110"/>
      <c r="C95" s="110"/>
      <c r="D95" s="110"/>
      <c r="E95" s="107"/>
      <c r="F95" s="160"/>
      <c r="G95" s="160"/>
      <c r="H95" s="160"/>
      <c r="I95" s="160"/>
      <c r="J95" s="160"/>
      <c r="K95" s="160"/>
      <c r="L95" s="160"/>
      <c r="M95" s="160"/>
      <c r="N95" s="160"/>
      <c r="O95" s="160"/>
      <c r="P95" s="160"/>
      <c r="Q95" s="160"/>
      <c r="R95" s="160"/>
      <c r="S95" s="160"/>
      <c r="T95" s="160"/>
      <c r="U95" s="160"/>
      <c r="V95" s="160"/>
      <c r="W95" s="160"/>
      <c r="X95" s="160"/>
      <c r="Y95" s="160"/>
      <c r="Z95" s="160"/>
      <c r="AA95" s="160"/>
      <c r="AB95" s="160"/>
      <c r="AC95" s="160"/>
      <c r="AD95" s="160"/>
      <c r="AE95" s="160"/>
      <c r="AF95" s="160"/>
      <c r="AG95" s="160"/>
      <c r="AH95" s="160"/>
      <c r="AI95" s="160"/>
      <c r="AJ95" s="160"/>
      <c r="AK95" s="160"/>
      <c r="AL95" s="160"/>
      <c r="AM95" s="160"/>
      <c r="AN95" s="160"/>
      <c r="AO95" s="160"/>
      <c r="AP95" s="160"/>
      <c r="AQ95" s="160"/>
      <c r="AR95" s="160"/>
      <c r="AS95" s="160"/>
      <c r="AT95" s="160"/>
      <c r="AU95" s="160"/>
      <c r="AV95" s="160"/>
      <c r="AW95" s="160"/>
      <c r="AX95" s="160"/>
      <c r="AY95" s="160"/>
      <c r="AZ95" s="160"/>
      <c r="BA95" s="160"/>
      <c r="BB95" s="160"/>
      <c r="BC95" s="160"/>
      <c r="BD95" s="160"/>
      <c r="BE95" s="160"/>
    </row>
    <row r="96" spans="1:57">
      <c r="A96" s="110"/>
      <c r="B96" s="110"/>
      <c r="C96" s="110"/>
      <c r="D96" s="110"/>
      <c r="E96" s="107"/>
      <c r="F96" s="160"/>
      <c r="G96" s="160"/>
      <c r="H96" s="160"/>
      <c r="I96" s="160"/>
      <c r="J96" s="160"/>
      <c r="K96" s="160"/>
      <c r="L96" s="160"/>
      <c r="M96" s="160"/>
      <c r="N96" s="160"/>
      <c r="O96" s="160"/>
      <c r="P96" s="160"/>
      <c r="Q96" s="160"/>
      <c r="R96" s="160"/>
      <c r="S96" s="160"/>
      <c r="T96" s="160"/>
      <c r="U96" s="160"/>
      <c r="V96" s="160"/>
      <c r="W96" s="160"/>
      <c r="X96" s="160"/>
      <c r="Y96" s="160"/>
      <c r="Z96" s="160"/>
      <c r="AA96" s="160"/>
      <c r="AB96" s="160"/>
      <c r="AC96" s="160"/>
      <c r="AD96" s="160"/>
      <c r="AE96" s="160"/>
      <c r="AF96" s="160"/>
      <c r="AG96" s="160"/>
      <c r="AH96" s="160"/>
      <c r="AI96" s="160"/>
      <c r="AJ96" s="160"/>
      <c r="AK96" s="160"/>
      <c r="AL96" s="160"/>
      <c r="AM96" s="160"/>
      <c r="AN96" s="160"/>
      <c r="AO96" s="160"/>
      <c r="AP96" s="160"/>
      <c r="AQ96" s="160"/>
      <c r="AR96" s="160"/>
      <c r="AS96" s="160"/>
      <c r="AT96" s="160"/>
      <c r="AU96" s="160"/>
      <c r="AV96" s="160"/>
      <c r="AW96" s="160"/>
      <c r="AX96" s="160"/>
      <c r="AY96" s="160"/>
      <c r="AZ96" s="160"/>
      <c r="BA96" s="160"/>
      <c r="BB96" s="160"/>
      <c r="BC96" s="160"/>
      <c r="BD96" s="160"/>
      <c r="BE96" s="160"/>
    </row>
    <row r="97" spans="1:57">
      <c r="A97" s="110"/>
      <c r="B97" s="110"/>
      <c r="C97" s="110"/>
      <c r="D97" s="110"/>
      <c r="E97" s="107"/>
      <c r="F97" s="160"/>
      <c r="G97" s="160"/>
      <c r="H97" s="160"/>
      <c r="I97" s="160"/>
      <c r="J97" s="160"/>
      <c r="K97" s="160"/>
      <c r="L97" s="160"/>
      <c r="M97" s="160"/>
      <c r="N97" s="160"/>
      <c r="O97" s="160"/>
      <c r="P97" s="160"/>
      <c r="Q97" s="160"/>
      <c r="R97" s="160"/>
      <c r="S97" s="160"/>
      <c r="T97" s="160"/>
      <c r="U97" s="160"/>
      <c r="V97" s="160"/>
      <c r="W97" s="160"/>
      <c r="X97" s="160"/>
      <c r="Y97" s="160"/>
      <c r="Z97" s="160"/>
      <c r="AA97" s="160"/>
      <c r="AB97" s="160"/>
      <c r="AC97" s="160"/>
      <c r="AD97" s="160"/>
      <c r="AE97" s="160"/>
      <c r="AF97" s="160"/>
      <c r="AG97" s="160"/>
      <c r="AH97" s="160"/>
      <c r="AI97" s="160"/>
      <c r="AJ97" s="160"/>
      <c r="AK97" s="160"/>
      <c r="AL97" s="160"/>
      <c r="AM97" s="160"/>
      <c r="AN97" s="160"/>
      <c r="AO97" s="160"/>
      <c r="AP97" s="160"/>
      <c r="AQ97" s="160"/>
      <c r="AR97" s="160"/>
      <c r="AS97" s="160"/>
      <c r="AT97" s="160"/>
      <c r="AU97" s="160"/>
      <c r="AV97" s="160"/>
      <c r="AW97" s="160"/>
      <c r="AX97" s="160"/>
      <c r="AY97" s="160"/>
      <c r="AZ97" s="160"/>
      <c r="BA97" s="160"/>
      <c r="BB97" s="160"/>
      <c r="BC97" s="160"/>
      <c r="BD97" s="160"/>
      <c r="BE97" s="160"/>
    </row>
    <row r="98" spans="1:57">
      <c r="A98" s="110"/>
      <c r="B98" s="110"/>
      <c r="C98" s="110"/>
      <c r="D98" s="110"/>
      <c r="E98" s="107"/>
      <c r="F98" s="160"/>
      <c r="G98" s="160"/>
      <c r="H98" s="160"/>
      <c r="I98" s="160"/>
      <c r="J98" s="160"/>
      <c r="K98" s="160"/>
      <c r="L98" s="160"/>
      <c r="M98" s="160"/>
      <c r="N98" s="160"/>
      <c r="O98" s="160"/>
      <c r="P98" s="160"/>
      <c r="Q98" s="160"/>
      <c r="R98" s="160"/>
      <c r="S98" s="160"/>
      <c r="T98" s="160"/>
      <c r="U98" s="160"/>
      <c r="V98" s="160"/>
      <c r="W98" s="160"/>
      <c r="X98" s="160"/>
      <c r="Y98" s="160"/>
      <c r="Z98" s="160"/>
      <c r="AA98" s="160"/>
      <c r="AB98" s="160"/>
      <c r="AC98" s="160"/>
      <c r="AD98" s="160"/>
      <c r="AE98" s="160"/>
      <c r="AF98" s="160"/>
      <c r="AG98" s="160"/>
      <c r="AH98" s="160"/>
      <c r="AI98" s="160"/>
      <c r="AJ98" s="160"/>
      <c r="AK98" s="160"/>
      <c r="AL98" s="160"/>
      <c r="AM98" s="160"/>
      <c r="AN98" s="160"/>
      <c r="AO98" s="160"/>
      <c r="AP98" s="160"/>
      <c r="AQ98" s="160"/>
      <c r="AR98" s="160"/>
      <c r="AS98" s="160"/>
      <c r="AT98" s="160"/>
      <c r="AU98" s="160"/>
      <c r="AV98" s="160"/>
      <c r="AW98" s="160"/>
      <c r="AX98" s="160"/>
      <c r="AY98" s="160"/>
      <c r="AZ98" s="160"/>
      <c r="BA98" s="160"/>
      <c r="BB98" s="160"/>
      <c r="BC98" s="160"/>
      <c r="BD98" s="160"/>
      <c r="BE98" s="160"/>
    </row>
    <row r="99" spans="1:57">
      <c r="A99" s="110"/>
      <c r="B99" s="110"/>
      <c r="C99" s="110"/>
      <c r="D99" s="110"/>
      <c r="E99" s="107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0"/>
      <c r="Q99" s="160"/>
      <c r="R99" s="160"/>
      <c r="S99" s="160"/>
      <c r="T99" s="160"/>
      <c r="U99" s="160"/>
      <c r="V99" s="160"/>
      <c r="W99" s="160"/>
      <c r="X99" s="160"/>
      <c r="Y99" s="160"/>
      <c r="Z99" s="160"/>
      <c r="AA99" s="160"/>
      <c r="AB99" s="160"/>
      <c r="AC99" s="160"/>
      <c r="AD99" s="160"/>
      <c r="AE99" s="160"/>
      <c r="AF99" s="160"/>
      <c r="AG99" s="160"/>
      <c r="AH99" s="160"/>
      <c r="AI99" s="160"/>
      <c r="AJ99" s="160"/>
      <c r="AK99" s="160"/>
      <c r="AL99" s="160"/>
      <c r="AM99" s="160"/>
      <c r="AN99" s="160"/>
      <c r="AO99" s="160"/>
      <c r="AP99" s="160"/>
      <c r="AQ99" s="160"/>
      <c r="AR99" s="160"/>
      <c r="AS99" s="160"/>
      <c r="AT99" s="160"/>
      <c r="AU99" s="160"/>
      <c r="AV99" s="160"/>
      <c r="AW99" s="160"/>
      <c r="AX99" s="160"/>
      <c r="AY99" s="160"/>
      <c r="AZ99" s="160"/>
      <c r="BA99" s="160"/>
      <c r="BB99" s="160"/>
      <c r="BC99" s="160"/>
      <c r="BD99" s="160"/>
      <c r="BE99" s="160"/>
    </row>
    <row r="100" spans="1:57">
      <c r="A100" s="110"/>
      <c r="B100" s="110"/>
      <c r="C100" s="110"/>
      <c r="D100" s="110"/>
      <c r="E100" s="107"/>
      <c r="F100" s="160"/>
      <c r="G100" s="160"/>
      <c r="H100" s="160"/>
      <c r="I100" s="160"/>
      <c r="J100" s="160"/>
      <c r="K100" s="160"/>
      <c r="L100" s="160"/>
      <c r="M100" s="160"/>
      <c r="N100" s="160"/>
      <c r="O100" s="160"/>
      <c r="P100" s="160"/>
      <c r="Q100" s="160"/>
      <c r="R100" s="160"/>
      <c r="S100" s="160"/>
      <c r="T100" s="160"/>
      <c r="U100" s="160"/>
      <c r="V100" s="160"/>
      <c r="W100" s="160"/>
      <c r="X100" s="160"/>
      <c r="Y100" s="160"/>
      <c r="Z100" s="160"/>
      <c r="AA100" s="160"/>
      <c r="AB100" s="160"/>
      <c r="AC100" s="160"/>
      <c r="AD100" s="160"/>
      <c r="AE100" s="160"/>
      <c r="AF100" s="160"/>
      <c r="AG100" s="160"/>
      <c r="AH100" s="160"/>
      <c r="AI100" s="160"/>
      <c r="AJ100" s="160"/>
      <c r="AK100" s="160"/>
      <c r="AL100" s="160"/>
      <c r="AM100" s="160"/>
      <c r="AN100" s="160"/>
      <c r="AO100" s="160"/>
      <c r="AP100" s="160"/>
      <c r="AQ100" s="160"/>
      <c r="AR100" s="160"/>
      <c r="AS100" s="160"/>
      <c r="AT100" s="160"/>
      <c r="AU100" s="160"/>
      <c r="AV100" s="160"/>
      <c r="AW100" s="160"/>
      <c r="AX100" s="160"/>
      <c r="AY100" s="160"/>
      <c r="AZ100" s="160"/>
      <c r="BA100" s="160"/>
      <c r="BB100" s="160"/>
      <c r="BC100" s="160"/>
      <c r="BD100" s="160"/>
      <c r="BE100" s="160"/>
    </row>
    <row r="101" spans="1:57">
      <c r="A101" s="110"/>
      <c r="B101" s="110"/>
      <c r="C101" s="110"/>
      <c r="D101" s="110"/>
      <c r="E101" s="107"/>
      <c r="F101" s="160"/>
      <c r="G101" s="160"/>
      <c r="H101" s="160"/>
      <c r="I101" s="160"/>
      <c r="J101" s="160"/>
      <c r="K101" s="160"/>
      <c r="L101" s="160"/>
      <c r="M101" s="160"/>
      <c r="N101" s="160"/>
      <c r="O101" s="160"/>
      <c r="P101" s="160"/>
      <c r="Q101" s="160"/>
      <c r="R101" s="160"/>
      <c r="S101" s="160"/>
      <c r="T101" s="160"/>
      <c r="U101" s="160"/>
      <c r="V101" s="160"/>
      <c r="W101" s="160"/>
      <c r="X101" s="160"/>
      <c r="Y101" s="160"/>
      <c r="Z101" s="160"/>
      <c r="AA101" s="160"/>
      <c r="AB101" s="160"/>
      <c r="AC101" s="160"/>
      <c r="AD101" s="160"/>
      <c r="AE101" s="160"/>
      <c r="AF101" s="160"/>
      <c r="AG101" s="160"/>
      <c r="AH101" s="160"/>
      <c r="AI101" s="160"/>
      <c r="AJ101" s="160"/>
      <c r="AK101" s="160"/>
      <c r="AL101" s="160"/>
      <c r="AM101" s="160"/>
      <c r="AN101" s="160"/>
      <c r="AO101" s="160"/>
      <c r="AP101" s="160"/>
      <c r="AQ101" s="160"/>
      <c r="AR101" s="160"/>
      <c r="AS101" s="160"/>
      <c r="AT101" s="160"/>
      <c r="AU101" s="160"/>
      <c r="AV101" s="160"/>
      <c r="AW101" s="160"/>
      <c r="AX101" s="160"/>
      <c r="AY101" s="160"/>
      <c r="AZ101" s="160"/>
      <c r="BA101" s="160"/>
      <c r="BB101" s="160"/>
      <c r="BC101" s="160"/>
      <c r="BD101" s="160"/>
      <c r="BE101" s="160"/>
    </row>
    <row r="102" spans="1:57">
      <c r="A102" s="110"/>
      <c r="B102" s="110"/>
      <c r="C102" s="110"/>
      <c r="D102" s="110"/>
      <c r="E102" s="107"/>
      <c r="F102" s="160"/>
      <c r="G102" s="160"/>
      <c r="H102" s="160"/>
      <c r="I102" s="160"/>
      <c r="J102" s="160"/>
      <c r="K102" s="160"/>
      <c r="L102" s="160"/>
      <c r="M102" s="160"/>
      <c r="N102" s="160"/>
      <c r="O102" s="160"/>
      <c r="P102" s="160"/>
      <c r="Q102" s="160"/>
      <c r="R102" s="160"/>
      <c r="S102" s="160"/>
      <c r="T102" s="160"/>
      <c r="U102" s="160"/>
      <c r="V102" s="160"/>
      <c r="W102" s="160"/>
      <c r="X102" s="160"/>
      <c r="Y102" s="160"/>
      <c r="Z102" s="160"/>
      <c r="AA102" s="160"/>
      <c r="AB102" s="160"/>
      <c r="AC102" s="160"/>
      <c r="AD102" s="160"/>
      <c r="AE102" s="160"/>
      <c r="AF102" s="160"/>
      <c r="AG102" s="160"/>
      <c r="AH102" s="160"/>
      <c r="AI102" s="160"/>
      <c r="AJ102" s="160"/>
      <c r="AK102" s="160"/>
      <c r="AL102" s="160"/>
      <c r="AM102" s="160"/>
      <c r="AN102" s="160"/>
      <c r="AO102" s="160"/>
      <c r="AP102" s="160"/>
      <c r="AQ102" s="160"/>
      <c r="AR102" s="160"/>
      <c r="AS102" s="160"/>
      <c r="AT102" s="160"/>
      <c r="AU102" s="160"/>
      <c r="AV102" s="160"/>
      <c r="AW102" s="160"/>
      <c r="AX102" s="160"/>
      <c r="AY102" s="160"/>
      <c r="AZ102" s="160"/>
      <c r="BA102" s="160"/>
      <c r="BB102" s="160"/>
      <c r="BC102" s="160"/>
      <c r="BD102" s="160"/>
      <c r="BE102" s="160"/>
    </row>
    <row r="103" spans="1:57">
      <c r="A103" s="110"/>
      <c r="B103" s="110"/>
      <c r="C103" s="110"/>
      <c r="D103" s="110"/>
      <c r="E103" s="107"/>
      <c r="F103" s="160"/>
      <c r="G103" s="160"/>
      <c r="H103" s="160"/>
      <c r="I103" s="160"/>
      <c r="J103" s="160"/>
      <c r="K103" s="160"/>
      <c r="L103" s="160"/>
      <c r="M103" s="160"/>
      <c r="N103" s="160"/>
      <c r="O103" s="160"/>
      <c r="P103" s="160"/>
      <c r="Q103" s="160"/>
      <c r="R103" s="160"/>
      <c r="S103" s="160"/>
      <c r="T103" s="160"/>
      <c r="U103" s="160"/>
      <c r="V103" s="160"/>
      <c r="W103" s="160"/>
      <c r="X103" s="160"/>
      <c r="Y103" s="160"/>
      <c r="Z103" s="160"/>
      <c r="AA103" s="160"/>
      <c r="AB103" s="160"/>
      <c r="AC103" s="160"/>
      <c r="AD103" s="160"/>
      <c r="AE103" s="160"/>
      <c r="AF103" s="160"/>
      <c r="AG103" s="160"/>
      <c r="AH103" s="160"/>
      <c r="AI103" s="160"/>
      <c r="AJ103" s="160"/>
      <c r="AK103" s="160"/>
      <c r="AL103" s="160"/>
      <c r="AM103" s="160"/>
      <c r="AN103" s="160"/>
      <c r="AO103" s="160"/>
      <c r="AP103" s="160"/>
      <c r="AQ103" s="160"/>
      <c r="AR103" s="160"/>
      <c r="AS103" s="160"/>
      <c r="AT103" s="160"/>
      <c r="AU103" s="160"/>
      <c r="AV103" s="160"/>
      <c r="AW103" s="160"/>
      <c r="AX103" s="160"/>
      <c r="AY103" s="160"/>
      <c r="AZ103" s="160"/>
      <c r="BA103" s="160"/>
      <c r="BB103" s="160"/>
      <c r="BC103" s="160"/>
      <c r="BD103" s="160"/>
      <c r="BE103" s="160"/>
    </row>
    <row r="104" spans="1:57">
      <c r="A104" s="110"/>
      <c r="B104" s="110"/>
      <c r="C104" s="110"/>
      <c r="D104" s="110"/>
      <c r="E104" s="107"/>
      <c r="F104" s="160"/>
      <c r="G104" s="160"/>
      <c r="H104" s="160"/>
      <c r="I104" s="160"/>
      <c r="J104" s="160"/>
      <c r="K104" s="160"/>
      <c r="L104" s="160"/>
      <c r="M104" s="160"/>
      <c r="N104" s="160"/>
      <c r="O104" s="160"/>
      <c r="P104" s="160"/>
      <c r="Q104" s="160"/>
      <c r="R104" s="160"/>
      <c r="S104" s="160"/>
      <c r="T104" s="160"/>
      <c r="U104" s="160"/>
      <c r="V104" s="160"/>
      <c r="W104" s="160"/>
      <c r="X104" s="160"/>
      <c r="Y104" s="160"/>
      <c r="Z104" s="160"/>
      <c r="AA104" s="160"/>
      <c r="AB104" s="160"/>
      <c r="AC104" s="160"/>
      <c r="AD104" s="160"/>
      <c r="AE104" s="160"/>
      <c r="AF104" s="160"/>
      <c r="AG104" s="160"/>
      <c r="AH104" s="160"/>
      <c r="AI104" s="160"/>
      <c r="AJ104" s="160"/>
      <c r="AK104" s="160"/>
      <c r="AL104" s="160"/>
      <c r="AM104" s="160"/>
      <c r="AN104" s="160"/>
      <c r="AO104" s="160"/>
      <c r="AP104" s="160"/>
      <c r="AQ104" s="160"/>
      <c r="AR104" s="160"/>
      <c r="AS104" s="160"/>
      <c r="AT104" s="160"/>
      <c r="AU104" s="160"/>
      <c r="AV104" s="160"/>
      <c r="AW104" s="160"/>
      <c r="AX104" s="160"/>
      <c r="AY104" s="160"/>
      <c r="AZ104" s="160"/>
      <c r="BA104" s="160"/>
      <c r="BB104" s="160"/>
      <c r="BC104" s="160"/>
      <c r="BD104" s="160"/>
      <c r="BE104" s="160"/>
    </row>
    <row r="105" spans="1:57">
      <c r="A105" s="110"/>
      <c r="B105" s="110"/>
      <c r="C105" s="110"/>
      <c r="D105" s="110"/>
      <c r="E105" s="107"/>
      <c r="F105" s="160"/>
      <c r="G105" s="160"/>
      <c r="H105" s="160"/>
      <c r="I105" s="160"/>
      <c r="J105" s="160"/>
      <c r="K105" s="160"/>
      <c r="L105" s="160"/>
      <c r="M105" s="160"/>
      <c r="N105" s="160"/>
      <c r="O105" s="160"/>
      <c r="P105" s="160"/>
      <c r="Q105" s="160"/>
      <c r="R105" s="160"/>
      <c r="S105" s="160"/>
      <c r="T105" s="160"/>
      <c r="U105" s="160"/>
      <c r="V105" s="160"/>
      <c r="W105" s="160"/>
      <c r="X105" s="160"/>
      <c r="Y105" s="160"/>
      <c r="Z105" s="160"/>
      <c r="AA105" s="160"/>
      <c r="AB105" s="160"/>
      <c r="AC105" s="160"/>
      <c r="AD105" s="160"/>
      <c r="AE105" s="160"/>
      <c r="AF105" s="160"/>
      <c r="AG105" s="160"/>
      <c r="AH105" s="160"/>
      <c r="AI105" s="160"/>
      <c r="AJ105" s="160"/>
      <c r="AK105" s="160"/>
      <c r="AL105" s="160"/>
      <c r="AM105" s="160"/>
      <c r="AN105" s="160"/>
      <c r="AO105" s="160"/>
      <c r="AP105" s="160"/>
      <c r="AQ105" s="160"/>
      <c r="AR105" s="160"/>
      <c r="AS105" s="160"/>
      <c r="AT105" s="160"/>
      <c r="AU105" s="160"/>
      <c r="AV105" s="160"/>
      <c r="AW105" s="160"/>
      <c r="AX105" s="160"/>
      <c r="AY105" s="160"/>
      <c r="AZ105" s="160"/>
      <c r="BA105" s="160"/>
      <c r="BB105" s="160"/>
      <c r="BC105" s="160"/>
      <c r="BD105" s="160"/>
      <c r="BE105" s="160"/>
    </row>
    <row r="106" spans="1:57">
      <c r="A106" s="110"/>
      <c r="B106" s="110"/>
      <c r="C106" s="110"/>
      <c r="D106" s="110"/>
      <c r="E106" s="107"/>
      <c r="F106" s="160"/>
      <c r="G106" s="160"/>
      <c r="H106" s="160"/>
      <c r="I106" s="160"/>
      <c r="J106" s="160"/>
      <c r="K106" s="160"/>
      <c r="L106" s="160"/>
      <c r="M106" s="160"/>
      <c r="N106" s="160"/>
      <c r="O106" s="160"/>
      <c r="P106" s="160"/>
      <c r="Q106" s="160"/>
      <c r="R106" s="160"/>
      <c r="S106" s="160"/>
      <c r="T106" s="160"/>
      <c r="U106" s="160"/>
      <c r="V106" s="160"/>
      <c r="W106" s="160"/>
      <c r="X106" s="160"/>
      <c r="Y106" s="160"/>
      <c r="Z106" s="160"/>
      <c r="AA106" s="160"/>
      <c r="AB106" s="160"/>
      <c r="AC106" s="160"/>
      <c r="AD106" s="160"/>
      <c r="AE106" s="160"/>
      <c r="AF106" s="160"/>
      <c r="AG106" s="160"/>
      <c r="AH106" s="160"/>
      <c r="AI106" s="160"/>
      <c r="AJ106" s="160"/>
      <c r="AK106" s="160"/>
      <c r="AL106" s="160"/>
      <c r="AM106" s="160"/>
      <c r="AN106" s="160"/>
      <c r="AO106" s="160"/>
      <c r="AP106" s="160"/>
      <c r="AQ106" s="160"/>
      <c r="AR106" s="160"/>
      <c r="AS106" s="160"/>
      <c r="AT106" s="160"/>
      <c r="AU106" s="160"/>
      <c r="AV106" s="160"/>
      <c r="AW106" s="160"/>
      <c r="AX106" s="160"/>
      <c r="AY106" s="160"/>
      <c r="AZ106" s="160"/>
      <c r="BA106" s="160"/>
      <c r="BB106" s="160"/>
      <c r="BC106" s="160"/>
      <c r="BD106" s="160"/>
      <c r="BE106" s="160"/>
    </row>
    <row r="107" spans="1:57">
      <c r="A107" s="110"/>
      <c r="B107" s="110"/>
      <c r="C107" s="110"/>
      <c r="D107" s="110"/>
      <c r="E107" s="107"/>
      <c r="F107" s="160"/>
      <c r="G107" s="160"/>
      <c r="H107" s="160"/>
      <c r="I107" s="160"/>
      <c r="J107" s="160"/>
      <c r="K107" s="160"/>
      <c r="L107" s="160"/>
      <c r="M107" s="160"/>
      <c r="N107" s="160"/>
      <c r="O107" s="160"/>
      <c r="P107" s="160"/>
      <c r="Q107" s="160"/>
      <c r="R107" s="160"/>
      <c r="S107" s="160"/>
      <c r="T107" s="160"/>
      <c r="U107" s="160"/>
      <c r="V107" s="160"/>
      <c r="W107" s="160"/>
      <c r="X107" s="160"/>
      <c r="Y107" s="160"/>
      <c r="Z107" s="160"/>
      <c r="AA107" s="160"/>
      <c r="AB107" s="160"/>
      <c r="AC107" s="160"/>
      <c r="AD107" s="160"/>
      <c r="AE107" s="160"/>
      <c r="AF107" s="160"/>
      <c r="AG107" s="160"/>
      <c r="AH107" s="160"/>
      <c r="AI107" s="160"/>
      <c r="AJ107" s="160"/>
      <c r="AK107" s="160"/>
      <c r="AL107" s="160"/>
      <c r="AM107" s="160"/>
      <c r="AN107" s="160"/>
      <c r="AO107" s="160"/>
      <c r="AP107" s="160"/>
      <c r="AQ107" s="160"/>
      <c r="AR107" s="160"/>
      <c r="AS107" s="160"/>
      <c r="AT107" s="160"/>
      <c r="AU107" s="160"/>
      <c r="AV107" s="160"/>
      <c r="AW107" s="160"/>
      <c r="AX107" s="160"/>
      <c r="AY107" s="160"/>
      <c r="AZ107" s="160"/>
      <c r="BA107" s="160"/>
      <c r="BB107" s="160"/>
      <c r="BC107" s="160"/>
      <c r="BD107" s="160"/>
      <c r="BE107" s="160"/>
    </row>
    <row r="108" spans="1:57">
      <c r="A108" s="110"/>
      <c r="B108" s="110"/>
      <c r="C108" s="110"/>
      <c r="D108" s="110"/>
      <c r="E108" s="107"/>
      <c r="F108" s="160"/>
      <c r="G108" s="160"/>
      <c r="H108" s="160"/>
      <c r="I108" s="160"/>
      <c r="J108" s="160"/>
      <c r="K108" s="160"/>
      <c r="L108" s="160"/>
      <c r="M108" s="160"/>
      <c r="N108" s="160"/>
      <c r="O108" s="160"/>
      <c r="P108" s="160"/>
      <c r="Q108" s="160"/>
      <c r="R108" s="160"/>
      <c r="S108" s="160"/>
      <c r="T108" s="160"/>
      <c r="U108" s="160"/>
      <c r="V108" s="160"/>
      <c r="W108" s="160"/>
      <c r="X108" s="160"/>
      <c r="Y108" s="160"/>
      <c r="Z108" s="160"/>
      <c r="AA108" s="160"/>
      <c r="AB108" s="160"/>
      <c r="AC108" s="160"/>
      <c r="AD108" s="160"/>
      <c r="AE108" s="160"/>
      <c r="AF108" s="160"/>
      <c r="AG108" s="160"/>
      <c r="AH108" s="160"/>
      <c r="AI108" s="160"/>
      <c r="AJ108" s="160"/>
      <c r="AK108" s="160"/>
      <c r="AL108" s="160"/>
      <c r="AM108" s="160"/>
      <c r="AN108" s="160"/>
      <c r="AO108" s="160"/>
      <c r="AP108" s="160"/>
      <c r="AQ108" s="160"/>
      <c r="AR108" s="160"/>
      <c r="AS108" s="160"/>
      <c r="AT108" s="160"/>
      <c r="AU108" s="160"/>
      <c r="AV108" s="160"/>
      <c r="AW108" s="160"/>
      <c r="AX108" s="160"/>
      <c r="AY108" s="160"/>
      <c r="AZ108" s="160"/>
      <c r="BA108" s="160"/>
      <c r="BB108" s="160"/>
      <c r="BC108" s="160"/>
      <c r="BD108" s="160"/>
      <c r="BE108" s="160"/>
    </row>
    <row r="109" spans="1:57">
      <c r="A109" s="110"/>
      <c r="B109" s="110"/>
      <c r="C109" s="110"/>
      <c r="D109" s="110"/>
      <c r="E109" s="107"/>
      <c r="F109" s="160"/>
      <c r="G109" s="160"/>
      <c r="H109" s="160"/>
      <c r="I109" s="160"/>
      <c r="J109" s="160"/>
      <c r="K109" s="160"/>
      <c r="L109" s="160"/>
      <c r="M109" s="160"/>
      <c r="N109" s="160"/>
      <c r="O109" s="160"/>
      <c r="P109" s="160"/>
      <c r="Q109" s="160"/>
      <c r="R109" s="160"/>
      <c r="S109" s="160"/>
      <c r="T109" s="160"/>
      <c r="U109" s="160"/>
      <c r="V109" s="160"/>
      <c r="W109" s="160"/>
      <c r="X109" s="160"/>
      <c r="Y109" s="160"/>
      <c r="Z109" s="160"/>
      <c r="AA109" s="160"/>
      <c r="AB109" s="160"/>
      <c r="AC109" s="160"/>
      <c r="AD109" s="160"/>
      <c r="AE109" s="160"/>
      <c r="AF109" s="160"/>
      <c r="AG109" s="160"/>
      <c r="AH109" s="160"/>
      <c r="AI109" s="160"/>
      <c r="AJ109" s="160"/>
      <c r="AK109" s="160"/>
      <c r="AL109" s="160"/>
      <c r="AM109" s="160"/>
      <c r="AN109" s="160"/>
      <c r="AO109" s="160"/>
      <c r="AP109" s="160"/>
      <c r="AQ109" s="160"/>
      <c r="AR109" s="160"/>
      <c r="AS109" s="160"/>
      <c r="AT109" s="160"/>
      <c r="AU109" s="160"/>
      <c r="AV109" s="160"/>
      <c r="AW109" s="160"/>
      <c r="AX109" s="160"/>
      <c r="AY109" s="160"/>
      <c r="AZ109" s="160"/>
      <c r="BA109" s="160"/>
      <c r="BB109" s="160"/>
      <c r="BC109" s="160"/>
      <c r="BD109" s="160"/>
      <c r="BE109" s="160"/>
    </row>
    <row r="110" spans="1:57">
      <c r="A110" s="110"/>
      <c r="B110" s="110"/>
      <c r="C110" s="110"/>
      <c r="D110" s="110"/>
      <c r="E110" s="107"/>
      <c r="F110" s="160"/>
      <c r="G110" s="160"/>
      <c r="H110" s="160"/>
      <c r="I110" s="160"/>
      <c r="J110" s="160"/>
      <c r="K110" s="160"/>
      <c r="L110" s="160"/>
      <c r="M110" s="160"/>
      <c r="N110" s="160"/>
      <c r="O110" s="160"/>
      <c r="P110" s="160"/>
      <c r="Q110" s="160"/>
      <c r="R110" s="160"/>
      <c r="S110" s="160"/>
      <c r="T110" s="160"/>
      <c r="U110" s="160"/>
      <c r="V110" s="160"/>
      <c r="W110" s="160"/>
      <c r="X110" s="160"/>
      <c r="Y110" s="160"/>
      <c r="Z110" s="160"/>
      <c r="AA110" s="160"/>
      <c r="AB110" s="160"/>
      <c r="AC110" s="160"/>
      <c r="AD110" s="160"/>
      <c r="AE110" s="160"/>
      <c r="AF110" s="160"/>
      <c r="AG110" s="160"/>
      <c r="AH110" s="160"/>
      <c r="AI110" s="160"/>
      <c r="AJ110" s="160"/>
      <c r="AK110" s="160"/>
      <c r="AL110" s="160"/>
      <c r="AM110" s="160"/>
      <c r="AN110" s="160"/>
      <c r="AO110" s="160"/>
      <c r="AP110" s="160"/>
      <c r="AQ110" s="160"/>
      <c r="AR110" s="160"/>
      <c r="AS110" s="160"/>
      <c r="AT110" s="160"/>
      <c r="AU110" s="160"/>
      <c r="AV110" s="160"/>
      <c r="AW110" s="160"/>
      <c r="AX110" s="160"/>
      <c r="AY110" s="160"/>
      <c r="AZ110" s="160"/>
      <c r="BA110" s="160"/>
      <c r="BB110" s="160"/>
      <c r="BC110" s="160"/>
      <c r="BD110" s="160"/>
      <c r="BE110" s="160"/>
    </row>
    <row r="111" spans="1:57">
      <c r="A111" s="110"/>
      <c r="B111" s="110"/>
      <c r="C111" s="110"/>
      <c r="D111" s="110"/>
      <c r="E111" s="107"/>
      <c r="F111" s="160"/>
      <c r="G111" s="160"/>
      <c r="H111" s="160"/>
      <c r="I111" s="160"/>
      <c r="J111" s="160"/>
      <c r="K111" s="160"/>
      <c r="L111" s="160"/>
      <c r="M111" s="160"/>
      <c r="N111" s="160"/>
      <c r="O111" s="160"/>
      <c r="P111" s="160"/>
      <c r="Q111" s="160"/>
      <c r="R111" s="160"/>
      <c r="S111" s="160"/>
      <c r="T111" s="160"/>
      <c r="U111" s="160"/>
      <c r="V111" s="160"/>
      <c r="W111" s="160"/>
      <c r="X111" s="160"/>
      <c r="Y111" s="160"/>
      <c r="Z111" s="160"/>
      <c r="AA111" s="160"/>
      <c r="AB111" s="160"/>
      <c r="AC111" s="160"/>
      <c r="AD111" s="160"/>
      <c r="AE111" s="160"/>
      <c r="AF111" s="160"/>
      <c r="AG111" s="160"/>
      <c r="AH111" s="160"/>
      <c r="AI111" s="160"/>
      <c r="AJ111" s="160"/>
      <c r="AK111" s="160"/>
      <c r="AL111" s="160"/>
      <c r="AM111" s="160"/>
      <c r="AN111" s="160"/>
      <c r="AO111" s="160"/>
      <c r="AP111" s="160"/>
      <c r="AQ111" s="160"/>
      <c r="AR111" s="160"/>
      <c r="AS111" s="160"/>
      <c r="AT111" s="160"/>
      <c r="AU111" s="160"/>
      <c r="AV111" s="160"/>
      <c r="AW111" s="160"/>
      <c r="AX111" s="160"/>
      <c r="AY111" s="160"/>
      <c r="AZ111" s="160"/>
      <c r="BA111" s="160"/>
      <c r="BB111" s="160"/>
      <c r="BC111" s="160"/>
      <c r="BD111" s="160"/>
      <c r="BE111" s="160"/>
    </row>
    <row r="112" spans="1:57">
      <c r="A112" s="110"/>
      <c r="B112" s="110"/>
      <c r="C112" s="110"/>
      <c r="D112" s="110"/>
      <c r="E112" s="107"/>
      <c r="F112" s="160"/>
      <c r="G112" s="160"/>
      <c r="H112" s="160"/>
      <c r="I112" s="160"/>
      <c r="J112" s="160"/>
      <c r="K112" s="160"/>
      <c r="L112" s="160"/>
      <c r="M112" s="160"/>
      <c r="N112" s="160"/>
      <c r="O112" s="160"/>
      <c r="P112" s="160"/>
      <c r="Q112" s="160"/>
      <c r="R112" s="160"/>
      <c r="S112" s="160"/>
      <c r="T112" s="160"/>
      <c r="U112" s="160"/>
      <c r="V112" s="160"/>
      <c r="W112" s="160"/>
      <c r="X112" s="160"/>
      <c r="Y112" s="160"/>
      <c r="Z112" s="160"/>
      <c r="AA112" s="160"/>
      <c r="AB112" s="160"/>
      <c r="AC112" s="160"/>
      <c r="AD112" s="160"/>
      <c r="AE112" s="160"/>
      <c r="AF112" s="160"/>
      <c r="AG112" s="160"/>
      <c r="AH112" s="160"/>
      <c r="AI112" s="160"/>
      <c r="AJ112" s="160"/>
      <c r="AK112" s="160"/>
      <c r="AL112" s="160"/>
      <c r="AM112" s="160"/>
      <c r="AN112" s="160"/>
      <c r="AO112" s="160"/>
      <c r="AP112" s="160"/>
      <c r="AQ112" s="160"/>
      <c r="AR112" s="160"/>
      <c r="AS112" s="160"/>
      <c r="AT112" s="160"/>
      <c r="AU112" s="160"/>
      <c r="AV112" s="160"/>
      <c r="AW112" s="160"/>
      <c r="AX112" s="160"/>
      <c r="AY112" s="160"/>
      <c r="AZ112" s="160"/>
      <c r="BA112" s="160"/>
      <c r="BB112" s="160"/>
      <c r="BC112" s="160"/>
      <c r="BD112" s="160"/>
      <c r="BE112" s="160"/>
    </row>
    <row r="113" spans="1:57">
      <c r="A113" s="110"/>
      <c r="B113" s="110"/>
      <c r="C113" s="110"/>
      <c r="D113" s="110"/>
      <c r="E113" s="107"/>
      <c r="F113" s="160"/>
      <c r="G113" s="160"/>
      <c r="H113" s="160"/>
      <c r="I113" s="160"/>
      <c r="J113" s="160"/>
      <c r="K113" s="160"/>
      <c r="L113" s="160"/>
      <c r="M113" s="160"/>
      <c r="N113" s="160"/>
      <c r="O113" s="160"/>
      <c r="P113" s="160"/>
      <c r="Q113" s="160"/>
      <c r="R113" s="160"/>
      <c r="S113" s="160"/>
      <c r="T113" s="160"/>
      <c r="U113" s="160"/>
      <c r="V113" s="160"/>
      <c r="W113" s="160"/>
      <c r="X113" s="160"/>
      <c r="Y113" s="160"/>
      <c r="Z113" s="160"/>
      <c r="AA113" s="160"/>
      <c r="AB113" s="160"/>
      <c r="AC113" s="160"/>
      <c r="AD113" s="160"/>
      <c r="AE113" s="160"/>
      <c r="AF113" s="160"/>
      <c r="AG113" s="160"/>
      <c r="AH113" s="160"/>
      <c r="AI113" s="160"/>
      <c r="AJ113" s="160"/>
      <c r="AK113" s="160"/>
      <c r="AL113" s="160"/>
      <c r="AM113" s="160"/>
      <c r="AN113" s="160"/>
      <c r="AO113" s="160"/>
      <c r="AP113" s="160"/>
      <c r="AQ113" s="160"/>
      <c r="AR113" s="160"/>
      <c r="AS113" s="160"/>
      <c r="AT113" s="160"/>
      <c r="AU113" s="160"/>
      <c r="AV113" s="160"/>
      <c r="AW113" s="160"/>
      <c r="AX113" s="160"/>
      <c r="AY113" s="160"/>
      <c r="AZ113" s="160"/>
      <c r="BA113" s="160"/>
      <c r="BB113" s="160"/>
      <c r="BC113" s="160"/>
      <c r="BD113" s="160"/>
      <c r="BE113" s="160"/>
    </row>
    <row r="114" spans="1:57">
      <c r="A114" s="110"/>
      <c r="B114" s="110"/>
      <c r="C114" s="110"/>
      <c r="D114" s="110"/>
      <c r="E114" s="107"/>
      <c r="F114" s="160"/>
      <c r="G114" s="160"/>
      <c r="H114" s="160"/>
      <c r="I114" s="160"/>
      <c r="J114" s="160"/>
      <c r="K114" s="160"/>
      <c r="L114" s="160"/>
      <c r="M114" s="160"/>
      <c r="N114" s="160"/>
      <c r="O114" s="160"/>
      <c r="P114" s="160"/>
      <c r="Q114" s="160"/>
      <c r="R114" s="160"/>
      <c r="S114" s="160"/>
      <c r="T114" s="160"/>
      <c r="U114" s="160"/>
      <c r="V114" s="160"/>
      <c r="W114" s="160"/>
      <c r="X114" s="160"/>
      <c r="Y114" s="160"/>
      <c r="Z114" s="160"/>
      <c r="AA114" s="160"/>
      <c r="AB114" s="160"/>
      <c r="AC114" s="160"/>
      <c r="AD114" s="160"/>
      <c r="AE114" s="160"/>
      <c r="AF114" s="160"/>
      <c r="AG114" s="160"/>
      <c r="AH114" s="160"/>
      <c r="AI114" s="160"/>
      <c r="AJ114" s="160"/>
      <c r="AK114" s="160"/>
      <c r="AL114" s="160"/>
      <c r="AM114" s="160"/>
      <c r="AN114" s="160"/>
      <c r="AO114" s="160"/>
      <c r="AP114" s="160"/>
      <c r="AQ114" s="160"/>
      <c r="AR114" s="160"/>
      <c r="AS114" s="160"/>
      <c r="AT114" s="160"/>
      <c r="AU114" s="160"/>
      <c r="AV114" s="160"/>
      <c r="AW114" s="160"/>
      <c r="AX114" s="160"/>
      <c r="AY114" s="160"/>
      <c r="AZ114" s="160"/>
      <c r="BA114" s="160"/>
      <c r="BB114" s="160"/>
      <c r="BC114" s="160"/>
      <c r="BD114" s="160"/>
      <c r="BE114" s="160"/>
    </row>
    <row r="115" spans="1:57">
      <c r="A115" s="110"/>
      <c r="B115" s="110"/>
      <c r="C115" s="110"/>
      <c r="D115" s="110"/>
      <c r="E115" s="107"/>
      <c r="F115" s="160"/>
      <c r="G115" s="160"/>
      <c r="H115" s="160"/>
      <c r="I115" s="160"/>
      <c r="J115" s="160"/>
      <c r="K115" s="160"/>
      <c r="L115" s="160"/>
      <c r="M115" s="160"/>
      <c r="N115" s="160"/>
      <c r="O115" s="160"/>
      <c r="P115" s="160"/>
      <c r="Q115" s="160"/>
      <c r="R115" s="160"/>
      <c r="S115" s="160"/>
      <c r="T115" s="160"/>
      <c r="U115" s="160"/>
      <c r="V115" s="160"/>
      <c r="W115" s="160"/>
      <c r="X115" s="160"/>
      <c r="Y115" s="160"/>
      <c r="Z115" s="160"/>
      <c r="AA115" s="160"/>
      <c r="AB115" s="160"/>
      <c r="AC115" s="160"/>
      <c r="AD115" s="160"/>
      <c r="AE115" s="160"/>
      <c r="AF115" s="160"/>
      <c r="AG115" s="160"/>
      <c r="AH115" s="160"/>
      <c r="AI115" s="160"/>
      <c r="AJ115" s="160"/>
      <c r="AK115" s="160"/>
      <c r="AL115" s="160"/>
      <c r="AM115" s="160"/>
      <c r="AN115" s="160"/>
      <c r="AO115" s="160"/>
      <c r="AP115" s="160"/>
      <c r="AQ115" s="160"/>
      <c r="AR115" s="160"/>
      <c r="AS115" s="160"/>
      <c r="AT115" s="160"/>
      <c r="AU115" s="160"/>
      <c r="AV115" s="160"/>
      <c r="AW115" s="160"/>
      <c r="AX115" s="160"/>
      <c r="AY115" s="160"/>
      <c r="AZ115" s="160"/>
      <c r="BA115" s="160"/>
      <c r="BB115" s="160"/>
      <c r="BC115" s="160"/>
      <c r="BD115" s="160"/>
      <c r="BE115" s="160"/>
    </row>
    <row r="116" spans="1:57">
      <c r="A116" s="110"/>
      <c r="B116" s="110"/>
      <c r="C116" s="110"/>
      <c r="D116" s="110"/>
      <c r="E116" s="107"/>
      <c r="F116" s="160"/>
      <c r="G116" s="160"/>
      <c r="H116" s="160"/>
      <c r="I116" s="160"/>
      <c r="J116" s="160"/>
      <c r="K116" s="160"/>
      <c r="L116" s="160"/>
      <c r="M116" s="160"/>
      <c r="N116" s="160"/>
      <c r="O116" s="160"/>
      <c r="P116" s="160"/>
      <c r="Q116" s="160"/>
      <c r="R116" s="160"/>
      <c r="S116" s="160"/>
      <c r="T116" s="160"/>
      <c r="U116" s="160"/>
      <c r="V116" s="160"/>
      <c r="W116" s="160"/>
      <c r="X116" s="160"/>
      <c r="Y116" s="160"/>
      <c r="Z116" s="160"/>
      <c r="AA116" s="160"/>
      <c r="AB116" s="160"/>
      <c r="AC116" s="160"/>
      <c r="AD116" s="160"/>
      <c r="AE116" s="160"/>
      <c r="AF116" s="160"/>
      <c r="AG116" s="160"/>
      <c r="AH116" s="160"/>
      <c r="AI116" s="160"/>
      <c r="AJ116" s="160"/>
      <c r="AK116" s="160"/>
      <c r="AL116" s="160"/>
      <c r="AM116" s="160"/>
      <c r="AN116" s="160"/>
      <c r="AO116" s="160"/>
      <c r="AP116" s="160"/>
      <c r="AQ116" s="160"/>
      <c r="AR116" s="160"/>
      <c r="AS116" s="160"/>
      <c r="AT116" s="160"/>
      <c r="AU116" s="160"/>
      <c r="AV116" s="160"/>
      <c r="AW116" s="160"/>
      <c r="AX116" s="160"/>
      <c r="AY116" s="160"/>
      <c r="AZ116" s="160"/>
      <c r="BA116" s="160"/>
      <c r="BB116" s="160"/>
      <c r="BC116" s="160"/>
      <c r="BD116" s="160"/>
      <c r="BE116" s="160"/>
    </row>
    <row r="117" spans="1:57">
      <c r="A117" s="110"/>
      <c r="B117" s="110"/>
      <c r="C117" s="110"/>
      <c r="D117" s="110"/>
      <c r="E117" s="107"/>
      <c r="F117" s="160"/>
      <c r="G117" s="160"/>
      <c r="H117" s="160"/>
      <c r="I117" s="160"/>
      <c r="J117" s="160"/>
      <c r="K117" s="160"/>
      <c r="L117" s="160"/>
      <c r="M117" s="160"/>
      <c r="N117" s="160"/>
      <c r="O117" s="160"/>
      <c r="P117" s="160"/>
      <c r="Q117" s="160"/>
      <c r="R117" s="160"/>
      <c r="S117" s="160"/>
      <c r="T117" s="160"/>
      <c r="U117" s="160"/>
      <c r="V117" s="160"/>
      <c r="W117" s="160"/>
      <c r="X117" s="160"/>
      <c r="Y117" s="160"/>
      <c r="Z117" s="160"/>
      <c r="AA117" s="160"/>
      <c r="AB117" s="160"/>
      <c r="AC117" s="160"/>
      <c r="AD117" s="160"/>
      <c r="AE117" s="160"/>
      <c r="AF117" s="160"/>
      <c r="AG117" s="160"/>
      <c r="AH117" s="160"/>
      <c r="AI117" s="160"/>
      <c r="AJ117" s="160"/>
      <c r="AK117" s="160"/>
      <c r="AL117" s="160"/>
      <c r="AM117" s="160"/>
      <c r="AN117" s="160"/>
      <c r="AO117" s="160"/>
      <c r="AP117" s="160"/>
      <c r="AQ117" s="160"/>
      <c r="AR117" s="160"/>
      <c r="AS117" s="160"/>
      <c r="AT117" s="160"/>
      <c r="AU117" s="160"/>
      <c r="AV117" s="160"/>
      <c r="AW117" s="160"/>
      <c r="AX117" s="160"/>
      <c r="AY117" s="160"/>
      <c r="AZ117" s="160"/>
      <c r="BA117" s="160"/>
      <c r="BB117" s="160"/>
      <c r="BC117" s="160"/>
      <c r="BD117" s="160"/>
      <c r="BE117" s="160"/>
    </row>
    <row r="118" spans="1:57">
      <c r="A118" s="110"/>
      <c r="B118" s="110"/>
      <c r="C118" s="110"/>
      <c r="D118" s="110"/>
      <c r="E118" s="107"/>
      <c r="F118" s="160"/>
      <c r="G118" s="160"/>
      <c r="H118" s="160"/>
      <c r="I118" s="160"/>
      <c r="J118" s="160"/>
      <c r="K118" s="160"/>
      <c r="L118" s="160"/>
      <c r="M118" s="160"/>
      <c r="N118" s="160"/>
      <c r="O118" s="160"/>
      <c r="P118" s="160"/>
      <c r="Q118" s="160"/>
      <c r="R118" s="160"/>
      <c r="S118" s="160"/>
      <c r="T118" s="160"/>
      <c r="U118" s="160"/>
      <c r="V118" s="160"/>
      <c r="W118" s="160"/>
      <c r="X118" s="160"/>
      <c r="Y118" s="160"/>
      <c r="Z118" s="160"/>
      <c r="AA118" s="160"/>
      <c r="AB118" s="160"/>
      <c r="AC118" s="160"/>
      <c r="AD118" s="160"/>
      <c r="AE118" s="160"/>
      <c r="AF118" s="160"/>
      <c r="AG118" s="160"/>
      <c r="AH118" s="160"/>
      <c r="AI118" s="160"/>
      <c r="AJ118" s="160"/>
      <c r="AK118" s="160"/>
      <c r="AL118" s="160"/>
      <c r="AM118" s="160"/>
      <c r="AN118" s="160"/>
      <c r="AO118" s="160"/>
      <c r="AP118" s="160"/>
      <c r="AQ118" s="160"/>
      <c r="AR118" s="160"/>
      <c r="AS118" s="160"/>
      <c r="AT118" s="160"/>
      <c r="AU118" s="160"/>
      <c r="AV118" s="160"/>
      <c r="AW118" s="160"/>
      <c r="AX118" s="160"/>
      <c r="AY118" s="160"/>
      <c r="AZ118" s="160"/>
      <c r="BA118" s="160"/>
      <c r="BB118" s="160"/>
      <c r="BC118" s="160"/>
      <c r="BD118" s="160"/>
      <c r="BE118" s="160"/>
    </row>
    <row r="119" spans="1:57">
      <c r="A119" s="110"/>
      <c r="B119" s="110"/>
      <c r="C119" s="110"/>
      <c r="D119" s="110"/>
      <c r="E119" s="107"/>
      <c r="F119" s="160"/>
      <c r="G119" s="160"/>
      <c r="H119" s="160"/>
      <c r="I119" s="160"/>
      <c r="J119" s="160"/>
      <c r="K119" s="160"/>
      <c r="L119" s="160"/>
      <c r="M119" s="160"/>
      <c r="N119" s="160"/>
      <c r="O119" s="160"/>
      <c r="P119" s="160"/>
      <c r="Q119" s="160"/>
      <c r="R119" s="160"/>
      <c r="S119" s="160"/>
      <c r="T119" s="160"/>
      <c r="U119" s="160"/>
      <c r="V119" s="160"/>
      <c r="W119" s="160"/>
      <c r="X119" s="160"/>
      <c r="Y119" s="160"/>
      <c r="Z119" s="160"/>
      <c r="AA119" s="160"/>
      <c r="AB119" s="160"/>
      <c r="AC119" s="160"/>
      <c r="AD119" s="160"/>
      <c r="AE119" s="160"/>
      <c r="AF119" s="160"/>
      <c r="AG119" s="160"/>
      <c r="AH119" s="160"/>
      <c r="AI119" s="160"/>
      <c r="AJ119" s="160"/>
      <c r="AK119" s="160"/>
      <c r="AL119" s="160"/>
      <c r="AM119" s="160"/>
      <c r="AN119" s="160"/>
      <c r="AO119" s="160"/>
      <c r="AP119" s="160"/>
      <c r="AQ119" s="160"/>
      <c r="AR119" s="160"/>
      <c r="AS119" s="160"/>
      <c r="AT119" s="160"/>
      <c r="AU119" s="160"/>
      <c r="AV119" s="160"/>
      <c r="AW119" s="160"/>
      <c r="AX119" s="160"/>
      <c r="AY119" s="160"/>
      <c r="AZ119" s="160"/>
      <c r="BA119" s="160"/>
      <c r="BB119" s="160"/>
      <c r="BC119" s="160"/>
      <c r="BD119" s="160"/>
      <c r="BE119" s="160"/>
    </row>
    <row r="120" spans="1:57">
      <c r="A120" s="110"/>
      <c r="B120" s="110"/>
      <c r="C120" s="110"/>
      <c r="D120" s="110"/>
      <c r="E120" s="107"/>
      <c r="F120" s="160"/>
      <c r="G120" s="160"/>
      <c r="H120" s="160"/>
      <c r="I120" s="160"/>
      <c r="J120" s="160"/>
      <c r="K120" s="160"/>
      <c r="L120" s="160"/>
      <c r="M120" s="160"/>
      <c r="N120" s="160"/>
      <c r="O120" s="160"/>
      <c r="P120" s="160"/>
      <c r="Q120" s="160"/>
      <c r="R120" s="160"/>
      <c r="S120" s="160"/>
      <c r="T120" s="160"/>
      <c r="U120" s="160"/>
      <c r="V120" s="160"/>
      <c r="W120" s="160"/>
      <c r="X120" s="160"/>
      <c r="Y120" s="160"/>
      <c r="Z120" s="160"/>
      <c r="AA120" s="160"/>
      <c r="AB120" s="160"/>
      <c r="AC120" s="160"/>
      <c r="AD120" s="160"/>
      <c r="AE120" s="160"/>
      <c r="AF120" s="160"/>
      <c r="AG120" s="160"/>
      <c r="AH120" s="160"/>
      <c r="AI120" s="160"/>
      <c r="AJ120" s="160"/>
      <c r="AK120" s="160"/>
      <c r="AL120" s="160"/>
      <c r="AM120" s="160"/>
      <c r="AN120" s="160"/>
      <c r="AO120" s="160"/>
      <c r="AP120" s="160"/>
      <c r="AQ120" s="160"/>
      <c r="AR120" s="160"/>
      <c r="AS120" s="160"/>
      <c r="AT120" s="160"/>
      <c r="AU120" s="160"/>
      <c r="AV120" s="160"/>
      <c r="AW120" s="160"/>
      <c r="AX120" s="160"/>
      <c r="AY120" s="160"/>
      <c r="AZ120" s="160"/>
      <c r="BA120" s="160"/>
      <c r="BB120" s="160"/>
      <c r="BC120" s="160"/>
      <c r="BD120" s="160"/>
      <c r="BE120" s="160"/>
    </row>
    <row r="121" spans="1:57">
      <c r="A121" s="110"/>
      <c r="B121" s="110"/>
      <c r="C121" s="110"/>
      <c r="D121" s="110"/>
      <c r="E121" s="107"/>
      <c r="F121" s="160"/>
      <c r="G121" s="160"/>
      <c r="H121" s="160"/>
      <c r="I121" s="160"/>
      <c r="J121" s="160"/>
      <c r="K121" s="160"/>
      <c r="L121" s="160"/>
      <c r="M121" s="160"/>
      <c r="N121" s="160"/>
      <c r="O121" s="160"/>
      <c r="P121" s="160"/>
      <c r="Q121" s="160"/>
      <c r="R121" s="160"/>
      <c r="S121" s="160"/>
      <c r="T121" s="160"/>
      <c r="U121" s="160"/>
      <c r="V121" s="160"/>
      <c r="W121" s="160"/>
      <c r="X121" s="160"/>
      <c r="Y121" s="160"/>
      <c r="Z121" s="160"/>
      <c r="AA121" s="160"/>
      <c r="AB121" s="160"/>
      <c r="AC121" s="160"/>
      <c r="AD121" s="160"/>
      <c r="AE121" s="160"/>
      <c r="AF121" s="160"/>
      <c r="AG121" s="160"/>
      <c r="AH121" s="160"/>
      <c r="AI121" s="160"/>
      <c r="AJ121" s="160"/>
      <c r="AK121" s="160"/>
      <c r="AL121" s="160"/>
      <c r="AM121" s="160"/>
      <c r="AN121" s="160"/>
      <c r="AO121" s="160"/>
      <c r="AP121" s="160"/>
      <c r="AQ121" s="160"/>
      <c r="AR121" s="160"/>
      <c r="AS121" s="160"/>
      <c r="AT121" s="160"/>
      <c r="AU121" s="160"/>
      <c r="AV121" s="160"/>
      <c r="AW121" s="160"/>
      <c r="AX121" s="160"/>
      <c r="AY121" s="160"/>
      <c r="AZ121" s="160"/>
      <c r="BA121" s="160"/>
      <c r="BB121" s="160"/>
      <c r="BC121" s="160"/>
      <c r="BD121" s="160"/>
      <c r="BE121" s="160"/>
    </row>
    <row r="122" spans="1:57">
      <c r="A122" s="110"/>
      <c r="B122" s="110"/>
      <c r="C122" s="110"/>
      <c r="D122" s="110"/>
      <c r="E122" s="107"/>
      <c r="F122" s="160"/>
      <c r="G122" s="160"/>
      <c r="H122" s="160"/>
      <c r="I122" s="160"/>
      <c r="J122" s="160"/>
      <c r="K122" s="160"/>
      <c r="L122" s="160"/>
      <c r="M122" s="160"/>
      <c r="N122" s="160"/>
      <c r="O122" s="160"/>
      <c r="P122" s="160"/>
      <c r="Q122" s="160"/>
      <c r="R122" s="160"/>
      <c r="S122" s="160"/>
      <c r="T122" s="160"/>
      <c r="U122" s="160"/>
      <c r="V122" s="160"/>
      <c r="W122" s="160"/>
      <c r="X122" s="160"/>
      <c r="Y122" s="160"/>
      <c r="Z122" s="160"/>
      <c r="AA122" s="160"/>
      <c r="AB122" s="160"/>
      <c r="AC122" s="160"/>
      <c r="AD122" s="160"/>
      <c r="AE122" s="160"/>
      <c r="AF122" s="160"/>
      <c r="AG122" s="160"/>
      <c r="AH122" s="160"/>
      <c r="AI122" s="160"/>
      <c r="AJ122" s="160"/>
      <c r="AK122" s="160"/>
      <c r="AL122" s="160"/>
      <c r="AM122" s="160"/>
      <c r="AN122" s="160"/>
      <c r="AO122" s="160"/>
      <c r="AP122" s="160"/>
      <c r="AQ122" s="160"/>
      <c r="AR122" s="160"/>
      <c r="AS122" s="160"/>
      <c r="AT122" s="160"/>
      <c r="AU122" s="160"/>
      <c r="AV122" s="160"/>
      <c r="AW122" s="160"/>
      <c r="AX122" s="160"/>
      <c r="AY122" s="160"/>
      <c r="AZ122" s="160"/>
      <c r="BA122" s="160"/>
      <c r="BB122" s="160"/>
      <c r="BC122" s="160"/>
      <c r="BD122" s="160"/>
      <c r="BE122" s="160"/>
    </row>
    <row r="123" spans="1:57">
      <c r="A123" s="110"/>
      <c r="B123" s="110"/>
      <c r="C123" s="110"/>
      <c r="D123" s="110"/>
      <c r="E123" s="107"/>
      <c r="F123" s="160"/>
      <c r="G123" s="160"/>
      <c r="H123" s="160"/>
      <c r="I123" s="160"/>
      <c r="J123" s="160"/>
      <c r="K123" s="160"/>
      <c r="L123" s="160"/>
      <c r="M123" s="160"/>
      <c r="N123" s="160"/>
      <c r="O123" s="160"/>
      <c r="P123" s="160"/>
      <c r="Q123" s="160"/>
      <c r="R123" s="160"/>
      <c r="S123" s="160"/>
      <c r="T123" s="160"/>
      <c r="U123" s="160"/>
      <c r="V123" s="160"/>
      <c r="W123" s="160"/>
      <c r="X123" s="160"/>
      <c r="Y123" s="160"/>
      <c r="Z123" s="160"/>
      <c r="AA123" s="160"/>
      <c r="AB123" s="160"/>
      <c r="AC123" s="160"/>
      <c r="AD123" s="160"/>
      <c r="AE123" s="160"/>
      <c r="AF123" s="160"/>
      <c r="AG123" s="160"/>
      <c r="AH123" s="160"/>
      <c r="AI123" s="160"/>
      <c r="AJ123" s="160"/>
      <c r="AK123" s="160"/>
      <c r="AL123" s="160"/>
      <c r="AM123" s="160"/>
      <c r="AN123" s="160"/>
      <c r="AO123" s="160"/>
      <c r="AP123" s="160"/>
      <c r="AQ123" s="160"/>
      <c r="AR123" s="160"/>
      <c r="AS123" s="160"/>
      <c r="AT123" s="160"/>
      <c r="AU123" s="160"/>
      <c r="AV123" s="160"/>
      <c r="AW123" s="160"/>
      <c r="AX123" s="160"/>
      <c r="AY123" s="160"/>
      <c r="AZ123" s="160"/>
      <c r="BA123" s="160"/>
      <c r="BB123" s="160"/>
      <c r="BC123" s="160"/>
      <c r="BD123" s="160"/>
      <c r="BE123" s="160"/>
    </row>
    <row r="124" spans="1:57">
      <c r="A124" s="110"/>
      <c r="B124" s="110"/>
      <c r="C124" s="110"/>
      <c r="D124" s="110"/>
      <c r="E124" s="107"/>
      <c r="F124" s="160"/>
      <c r="G124" s="160"/>
      <c r="H124" s="160"/>
      <c r="I124" s="160"/>
      <c r="J124" s="160"/>
      <c r="K124" s="160"/>
      <c r="L124" s="160"/>
      <c r="M124" s="160"/>
      <c r="N124" s="160"/>
      <c r="O124" s="160"/>
      <c r="P124" s="160"/>
      <c r="Q124" s="160"/>
      <c r="R124" s="160"/>
      <c r="S124" s="160"/>
      <c r="T124" s="160"/>
      <c r="U124" s="160"/>
      <c r="V124" s="160"/>
      <c r="W124" s="160"/>
      <c r="X124" s="160"/>
      <c r="Y124" s="160"/>
      <c r="Z124" s="160"/>
      <c r="AA124" s="160"/>
      <c r="AB124" s="160"/>
      <c r="AC124" s="160"/>
      <c r="AD124" s="160"/>
      <c r="AE124" s="160"/>
      <c r="AF124" s="160"/>
      <c r="AG124" s="160"/>
      <c r="AH124" s="160"/>
      <c r="AI124" s="160"/>
      <c r="AJ124" s="160"/>
      <c r="AK124" s="160"/>
      <c r="AL124" s="160"/>
      <c r="AM124" s="160"/>
      <c r="AN124" s="160"/>
      <c r="AO124" s="160"/>
      <c r="AP124" s="160"/>
      <c r="AQ124" s="160"/>
      <c r="AR124" s="160"/>
      <c r="AS124" s="160"/>
      <c r="AT124" s="160"/>
      <c r="AU124" s="160"/>
      <c r="AV124" s="160"/>
      <c r="AW124" s="160"/>
      <c r="AX124" s="160"/>
      <c r="AY124" s="160"/>
      <c r="AZ124" s="160"/>
      <c r="BA124" s="160"/>
      <c r="BB124" s="160"/>
      <c r="BC124" s="160"/>
      <c r="BD124" s="160"/>
      <c r="BE124" s="160"/>
    </row>
    <row r="125" spans="1:57">
      <c r="A125" s="110"/>
      <c r="B125" s="110"/>
      <c r="C125" s="110"/>
      <c r="D125" s="110"/>
      <c r="E125" s="107"/>
      <c r="F125" s="160"/>
      <c r="G125" s="160"/>
      <c r="H125" s="160"/>
      <c r="I125" s="160"/>
      <c r="J125" s="160"/>
      <c r="K125" s="160"/>
      <c r="L125" s="160"/>
      <c r="M125" s="160"/>
      <c r="N125" s="160"/>
      <c r="O125" s="160"/>
      <c r="P125" s="160"/>
      <c r="Q125" s="160"/>
      <c r="R125" s="160"/>
      <c r="S125" s="160"/>
      <c r="T125" s="160"/>
      <c r="U125" s="160"/>
      <c r="V125" s="160"/>
      <c r="W125" s="160"/>
      <c r="X125" s="160"/>
      <c r="Y125" s="160"/>
      <c r="Z125" s="160"/>
      <c r="AA125" s="160"/>
      <c r="AB125" s="160"/>
      <c r="AC125" s="160"/>
      <c r="AD125" s="160"/>
      <c r="AE125" s="160"/>
      <c r="AF125" s="160"/>
      <c r="AG125" s="160"/>
      <c r="AH125" s="160"/>
      <c r="AI125" s="160"/>
      <c r="AJ125" s="160"/>
      <c r="AK125" s="160"/>
      <c r="AL125" s="160"/>
      <c r="AM125" s="160"/>
      <c r="AN125" s="160"/>
      <c r="AO125" s="160"/>
      <c r="AP125" s="160"/>
      <c r="AQ125" s="160"/>
      <c r="AR125" s="160"/>
      <c r="AS125" s="160"/>
      <c r="AT125" s="160"/>
      <c r="AU125" s="160"/>
      <c r="AV125" s="160"/>
      <c r="AW125" s="160"/>
      <c r="AX125" s="160"/>
      <c r="AY125" s="160"/>
      <c r="AZ125" s="160"/>
      <c r="BA125" s="160"/>
      <c r="BB125" s="160"/>
      <c r="BC125" s="160"/>
      <c r="BD125" s="160"/>
      <c r="BE125" s="160"/>
    </row>
    <row r="126" spans="1:57">
      <c r="A126" s="110"/>
      <c r="B126" s="110"/>
      <c r="C126" s="110"/>
      <c r="D126" s="110"/>
      <c r="E126" s="107"/>
      <c r="F126" s="160"/>
      <c r="G126" s="160"/>
      <c r="H126" s="160"/>
      <c r="I126" s="160"/>
      <c r="J126" s="160"/>
      <c r="K126" s="160"/>
      <c r="L126" s="160"/>
      <c r="M126" s="160"/>
      <c r="N126" s="160"/>
      <c r="O126" s="160"/>
      <c r="P126" s="160"/>
      <c r="Q126" s="160"/>
      <c r="R126" s="160"/>
      <c r="S126" s="160"/>
      <c r="T126" s="160"/>
      <c r="U126" s="160"/>
      <c r="V126" s="160"/>
      <c r="W126" s="160"/>
      <c r="X126" s="160"/>
      <c r="Y126" s="160"/>
      <c r="Z126" s="160"/>
      <c r="AA126" s="160"/>
      <c r="AB126" s="160"/>
      <c r="AC126" s="160"/>
      <c r="AD126" s="160"/>
      <c r="AE126" s="160"/>
      <c r="AF126" s="160"/>
      <c r="AG126" s="160"/>
      <c r="AH126" s="160"/>
      <c r="AI126" s="160"/>
      <c r="AJ126" s="160"/>
      <c r="AK126" s="160"/>
      <c r="AL126" s="160"/>
      <c r="AM126" s="160"/>
      <c r="AN126" s="160"/>
      <c r="AO126" s="160"/>
      <c r="AP126" s="160"/>
      <c r="AQ126" s="160"/>
      <c r="AR126" s="160"/>
      <c r="AS126" s="160"/>
      <c r="AT126" s="160"/>
      <c r="AU126" s="160"/>
      <c r="AV126" s="160"/>
      <c r="AW126" s="160"/>
      <c r="AX126" s="160"/>
      <c r="AY126" s="160"/>
      <c r="AZ126" s="160"/>
      <c r="BA126" s="160"/>
      <c r="BB126" s="160"/>
      <c r="BC126" s="160"/>
      <c r="BD126" s="160"/>
      <c r="BE126" s="160"/>
    </row>
    <row r="127" spans="1:57">
      <c r="A127" s="110"/>
      <c r="B127" s="110"/>
      <c r="C127" s="110"/>
      <c r="D127" s="110"/>
      <c r="E127" s="107"/>
      <c r="F127" s="160"/>
      <c r="G127" s="160"/>
      <c r="H127" s="160"/>
      <c r="I127" s="160"/>
      <c r="J127" s="160"/>
      <c r="K127" s="160"/>
      <c r="L127" s="160"/>
      <c r="M127" s="160"/>
      <c r="N127" s="160"/>
      <c r="O127" s="160"/>
      <c r="P127" s="160"/>
      <c r="Q127" s="160"/>
      <c r="R127" s="160"/>
      <c r="S127" s="160"/>
      <c r="T127" s="160"/>
      <c r="U127" s="160"/>
      <c r="V127" s="160"/>
      <c r="W127" s="160"/>
      <c r="X127" s="160"/>
      <c r="Y127" s="160"/>
      <c r="Z127" s="160"/>
      <c r="AA127" s="160"/>
      <c r="AB127" s="160"/>
      <c r="AC127" s="160"/>
      <c r="AD127" s="160"/>
      <c r="AE127" s="160"/>
      <c r="AF127" s="160"/>
      <c r="AG127" s="160"/>
      <c r="AH127" s="160"/>
      <c r="AI127" s="160"/>
      <c r="AJ127" s="160"/>
      <c r="AK127" s="160"/>
      <c r="AL127" s="160"/>
      <c r="AM127" s="160"/>
      <c r="AN127" s="160"/>
      <c r="AO127" s="160"/>
      <c r="AP127" s="160"/>
      <c r="AQ127" s="160"/>
      <c r="AR127" s="160"/>
      <c r="AS127" s="160"/>
      <c r="AT127" s="160"/>
      <c r="AU127" s="160"/>
      <c r="AV127" s="160"/>
      <c r="AW127" s="160"/>
      <c r="AX127" s="160"/>
      <c r="AY127" s="160"/>
      <c r="AZ127" s="160"/>
      <c r="BA127" s="160"/>
      <c r="BB127" s="160"/>
      <c r="BC127" s="160"/>
      <c r="BD127" s="160"/>
      <c r="BE127" s="160"/>
    </row>
    <row r="128" spans="1:57">
      <c r="A128" s="110"/>
      <c r="B128" s="110"/>
      <c r="C128" s="110"/>
      <c r="D128" s="110"/>
      <c r="E128" s="107"/>
      <c r="F128" s="160"/>
      <c r="G128" s="160"/>
      <c r="H128" s="160"/>
      <c r="I128" s="160"/>
      <c r="J128" s="160"/>
      <c r="K128" s="160"/>
      <c r="L128" s="160"/>
      <c r="M128" s="160"/>
      <c r="N128" s="160"/>
      <c r="O128" s="160"/>
      <c r="P128" s="160"/>
      <c r="Q128" s="160"/>
      <c r="R128" s="160"/>
      <c r="S128" s="160"/>
      <c r="T128" s="160"/>
      <c r="U128" s="160"/>
      <c r="V128" s="160"/>
      <c r="W128" s="160"/>
      <c r="X128" s="160"/>
      <c r="Y128" s="160"/>
      <c r="Z128" s="160"/>
      <c r="AA128" s="160"/>
      <c r="AB128" s="160"/>
      <c r="AC128" s="160"/>
      <c r="AD128" s="160"/>
      <c r="AE128" s="160"/>
      <c r="AF128" s="160"/>
      <c r="AG128" s="160"/>
      <c r="AH128" s="160"/>
      <c r="AI128" s="160"/>
      <c r="AJ128" s="160"/>
      <c r="AK128" s="160"/>
      <c r="AL128" s="160"/>
      <c r="AM128" s="160"/>
      <c r="AN128" s="160"/>
      <c r="AO128" s="160"/>
      <c r="AP128" s="160"/>
      <c r="AQ128" s="160"/>
      <c r="AR128" s="160"/>
      <c r="AS128" s="160"/>
      <c r="AT128" s="160"/>
      <c r="AU128" s="160"/>
      <c r="AV128" s="160"/>
      <c r="AW128" s="160"/>
      <c r="AX128" s="160"/>
      <c r="AY128" s="160"/>
      <c r="AZ128" s="160"/>
      <c r="BA128" s="160"/>
      <c r="BB128" s="160"/>
      <c r="BC128" s="160"/>
      <c r="BD128" s="160"/>
      <c r="BE128" s="160"/>
    </row>
    <row r="129" spans="1:57">
      <c r="A129" s="110"/>
      <c r="B129" s="110"/>
      <c r="C129" s="110"/>
      <c r="D129" s="110"/>
      <c r="E129" s="110"/>
      <c r="F129" s="160"/>
      <c r="G129" s="160"/>
      <c r="H129" s="160"/>
      <c r="I129" s="160"/>
      <c r="J129" s="160"/>
      <c r="K129" s="160"/>
      <c r="L129" s="160"/>
      <c r="M129" s="160"/>
      <c r="N129" s="160"/>
      <c r="O129" s="160"/>
      <c r="P129" s="160"/>
      <c r="Q129" s="160"/>
      <c r="R129" s="160"/>
      <c r="S129" s="160"/>
      <c r="T129" s="160"/>
      <c r="U129" s="160"/>
      <c r="V129" s="160"/>
      <c r="W129" s="160"/>
      <c r="X129" s="160"/>
      <c r="Y129" s="160"/>
      <c r="Z129" s="160"/>
      <c r="AA129" s="160"/>
      <c r="AB129" s="160"/>
      <c r="AC129" s="160"/>
      <c r="AD129" s="160"/>
      <c r="AE129" s="160"/>
      <c r="AF129" s="160"/>
      <c r="AG129" s="160"/>
      <c r="AH129" s="160"/>
      <c r="AI129" s="160"/>
      <c r="AJ129" s="160"/>
      <c r="AK129" s="160"/>
      <c r="AL129" s="160"/>
      <c r="AM129" s="160"/>
      <c r="AN129" s="160"/>
      <c r="AO129" s="160"/>
      <c r="AP129" s="160"/>
      <c r="AQ129" s="160"/>
      <c r="AR129" s="160"/>
      <c r="AS129" s="160"/>
      <c r="AT129" s="160"/>
      <c r="AU129" s="160"/>
      <c r="AV129" s="160"/>
      <c r="AW129" s="160"/>
      <c r="AX129" s="160"/>
      <c r="AY129" s="160"/>
      <c r="AZ129" s="160"/>
      <c r="BA129" s="160"/>
      <c r="BB129" s="160"/>
      <c r="BC129" s="160"/>
      <c r="BD129" s="160"/>
      <c r="BE129" s="160"/>
    </row>
    <row r="130" spans="1:57">
      <c r="A130" s="110"/>
      <c r="B130" s="110"/>
      <c r="C130" s="110"/>
      <c r="D130" s="110"/>
      <c r="E130" s="110"/>
      <c r="F130" s="160"/>
      <c r="G130" s="160"/>
      <c r="H130" s="160"/>
      <c r="I130" s="160"/>
      <c r="J130" s="160"/>
      <c r="K130" s="160"/>
      <c r="L130" s="160"/>
      <c r="M130" s="160"/>
      <c r="N130" s="160"/>
      <c r="O130" s="160"/>
      <c r="P130" s="160"/>
      <c r="Q130" s="160"/>
      <c r="R130" s="160"/>
      <c r="S130" s="160"/>
      <c r="T130" s="160"/>
      <c r="U130" s="160"/>
      <c r="V130" s="160"/>
      <c r="W130" s="160"/>
      <c r="X130" s="160"/>
      <c r="Y130" s="160"/>
      <c r="Z130" s="160"/>
      <c r="AA130" s="160"/>
      <c r="AB130" s="160"/>
      <c r="AC130" s="160"/>
      <c r="AD130" s="160"/>
      <c r="AE130" s="160"/>
      <c r="AF130" s="160"/>
      <c r="AG130" s="160"/>
      <c r="AH130" s="160"/>
      <c r="AI130" s="160"/>
      <c r="AJ130" s="160"/>
      <c r="AK130" s="160"/>
      <c r="AL130" s="160"/>
      <c r="AM130" s="160"/>
      <c r="AN130" s="160"/>
      <c r="AO130" s="160"/>
      <c r="AP130" s="160"/>
      <c r="AQ130" s="160"/>
      <c r="AR130" s="160"/>
      <c r="AS130" s="160"/>
      <c r="AT130" s="160"/>
      <c r="AU130" s="160"/>
      <c r="AV130" s="160"/>
      <c r="AW130" s="160"/>
      <c r="AX130" s="160"/>
      <c r="AY130" s="160"/>
      <c r="AZ130" s="160"/>
      <c r="BA130" s="160"/>
      <c r="BB130" s="160"/>
      <c r="BC130" s="160"/>
      <c r="BD130" s="160"/>
      <c r="BE130" s="160"/>
    </row>
    <row r="131" spans="1:57">
      <c r="A131" s="110"/>
      <c r="B131" s="110"/>
      <c r="C131" s="110"/>
      <c r="D131" s="110"/>
      <c r="E131" s="110"/>
      <c r="F131" s="160"/>
      <c r="G131" s="160"/>
      <c r="H131" s="160"/>
      <c r="I131" s="160"/>
      <c r="J131" s="160"/>
      <c r="K131" s="160"/>
      <c r="L131" s="160"/>
      <c r="M131" s="160"/>
      <c r="N131" s="160"/>
      <c r="O131" s="160"/>
      <c r="P131" s="160"/>
      <c r="Q131" s="160"/>
      <c r="R131" s="160"/>
      <c r="S131" s="160"/>
      <c r="T131" s="160"/>
      <c r="U131" s="160"/>
      <c r="V131" s="160"/>
      <c r="W131" s="160"/>
      <c r="X131" s="160"/>
      <c r="Y131" s="160"/>
      <c r="Z131" s="160"/>
      <c r="AA131" s="160"/>
      <c r="AB131" s="160"/>
      <c r="AC131" s="160"/>
      <c r="AD131" s="160"/>
      <c r="AE131" s="160"/>
      <c r="AF131" s="160"/>
      <c r="AG131" s="160"/>
      <c r="AH131" s="160"/>
      <c r="AI131" s="160"/>
      <c r="AJ131" s="160"/>
      <c r="AK131" s="160"/>
      <c r="AL131" s="160"/>
      <c r="AM131" s="160"/>
      <c r="AN131" s="160"/>
      <c r="AO131" s="160"/>
      <c r="AP131" s="160"/>
      <c r="AQ131" s="160"/>
      <c r="AR131" s="160"/>
      <c r="AS131" s="160"/>
      <c r="AT131" s="160"/>
      <c r="AU131" s="160"/>
      <c r="AV131" s="160"/>
      <c r="AW131" s="160"/>
      <c r="AX131" s="160"/>
      <c r="AY131" s="160"/>
      <c r="AZ131" s="160"/>
      <c r="BA131" s="160"/>
      <c r="BB131" s="160"/>
      <c r="BC131" s="160"/>
      <c r="BD131" s="160"/>
      <c r="BE131" s="160"/>
    </row>
    <row r="132" spans="1:57">
      <c r="A132" s="110"/>
      <c r="B132" s="110"/>
      <c r="C132" s="110"/>
      <c r="D132" s="110"/>
      <c r="E132" s="110"/>
      <c r="F132" s="160"/>
      <c r="G132" s="160"/>
      <c r="H132" s="160"/>
      <c r="I132" s="160"/>
      <c r="J132" s="160"/>
      <c r="K132" s="160"/>
      <c r="L132" s="160"/>
      <c r="M132" s="160"/>
      <c r="N132" s="160"/>
      <c r="O132" s="160"/>
      <c r="P132" s="160"/>
      <c r="Q132" s="160"/>
      <c r="R132" s="160"/>
      <c r="S132" s="160"/>
      <c r="T132" s="160"/>
      <c r="U132" s="160"/>
      <c r="V132" s="160"/>
      <c r="W132" s="160"/>
      <c r="X132" s="160"/>
      <c r="Y132" s="160"/>
      <c r="Z132" s="160"/>
      <c r="AA132" s="160"/>
      <c r="AB132" s="160"/>
      <c r="AC132" s="160"/>
      <c r="AD132" s="160"/>
      <c r="AE132" s="160"/>
      <c r="AF132" s="160"/>
      <c r="AG132" s="160"/>
      <c r="AH132" s="160"/>
      <c r="AI132" s="160"/>
      <c r="AJ132" s="160"/>
      <c r="AK132" s="160"/>
      <c r="AL132" s="160"/>
      <c r="AM132" s="160"/>
      <c r="AN132" s="160"/>
      <c r="AO132" s="160"/>
      <c r="AP132" s="160"/>
      <c r="AQ132" s="160"/>
      <c r="AR132" s="160"/>
      <c r="AS132" s="160"/>
      <c r="AT132" s="160"/>
      <c r="AU132" s="160"/>
      <c r="AV132" s="160"/>
      <c r="AW132" s="160"/>
      <c r="AX132" s="160"/>
      <c r="AY132" s="160"/>
      <c r="AZ132" s="160"/>
      <c r="BA132" s="160"/>
      <c r="BB132" s="160"/>
      <c r="BC132" s="160"/>
      <c r="BD132" s="160"/>
      <c r="BE132" s="160"/>
    </row>
    <row r="133" spans="1:57">
      <c r="A133" s="110"/>
      <c r="B133" s="110"/>
      <c r="C133" s="110"/>
      <c r="D133" s="110"/>
      <c r="E133" s="110"/>
      <c r="F133" s="160"/>
      <c r="G133" s="160"/>
      <c r="H133" s="160"/>
      <c r="I133" s="160"/>
      <c r="J133" s="160"/>
      <c r="K133" s="160"/>
      <c r="L133" s="160"/>
      <c r="M133" s="160"/>
      <c r="N133" s="160"/>
      <c r="O133" s="160"/>
      <c r="P133" s="160"/>
      <c r="Q133" s="160"/>
      <c r="R133" s="160"/>
      <c r="S133" s="160"/>
      <c r="T133" s="160"/>
      <c r="U133" s="160"/>
      <c r="V133" s="160"/>
      <c r="W133" s="160"/>
      <c r="X133" s="160"/>
      <c r="Y133" s="160"/>
      <c r="Z133" s="160"/>
      <c r="AA133" s="160"/>
      <c r="AB133" s="160"/>
      <c r="AC133" s="160"/>
      <c r="AD133" s="160"/>
      <c r="AE133" s="160"/>
      <c r="AF133" s="160"/>
      <c r="AG133" s="160"/>
      <c r="AH133" s="160"/>
      <c r="AI133" s="160"/>
      <c r="AJ133" s="160"/>
      <c r="AK133" s="160"/>
      <c r="AL133" s="160"/>
      <c r="AM133" s="160"/>
      <c r="AN133" s="160"/>
      <c r="AO133" s="160"/>
      <c r="AP133" s="160"/>
      <c r="AQ133" s="160"/>
      <c r="AR133" s="160"/>
      <c r="AS133" s="160"/>
      <c r="AT133" s="160"/>
      <c r="AU133" s="160"/>
      <c r="AV133" s="160"/>
      <c r="AW133" s="160"/>
      <c r="AX133" s="160"/>
      <c r="AY133" s="160"/>
      <c r="AZ133" s="160"/>
      <c r="BA133" s="160"/>
      <c r="BB133" s="160"/>
      <c r="BC133" s="160"/>
      <c r="BD133" s="160"/>
      <c r="BE133" s="160"/>
    </row>
    <row r="134" spans="1:57">
      <c r="A134" s="110"/>
      <c r="B134" s="110"/>
      <c r="C134" s="110"/>
      <c r="D134" s="110"/>
      <c r="E134" s="110"/>
      <c r="F134" s="160"/>
      <c r="G134" s="160"/>
      <c r="H134" s="160"/>
      <c r="I134" s="160"/>
      <c r="J134" s="160"/>
      <c r="K134" s="160"/>
      <c r="L134" s="160"/>
      <c r="M134" s="160"/>
      <c r="N134" s="160"/>
      <c r="O134" s="160"/>
      <c r="P134" s="160"/>
      <c r="Q134" s="160"/>
      <c r="R134" s="160"/>
      <c r="S134" s="160"/>
      <c r="T134" s="160"/>
      <c r="U134" s="160"/>
      <c r="V134" s="160"/>
      <c r="W134" s="160"/>
      <c r="X134" s="160"/>
      <c r="Y134" s="160"/>
      <c r="Z134" s="160"/>
      <c r="AA134" s="160"/>
      <c r="AB134" s="160"/>
      <c r="AC134" s="160"/>
      <c r="AD134" s="160"/>
      <c r="AE134" s="160"/>
      <c r="AF134" s="160"/>
      <c r="AG134" s="160"/>
      <c r="AH134" s="160"/>
      <c r="AI134" s="160"/>
      <c r="AJ134" s="160"/>
      <c r="AK134" s="160"/>
      <c r="AL134" s="160"/>
      <c r="AM134" s="160"/>
      <c r="AN134" s="160"/>
      <c r="AO134" s="160"/>
      <c r="AP134" s="160"/>
      <c r="AQ134" s="160"/>
      <c r="AR134" s="160"/>
      <c r="AS134" s="160"/>
      <c r="AT134" s="160"/>
      <c r="AU134" s="160"/>
      <c r="AV134" s="160"/>
      <c r="AW134" s="160"/>
      <c r="AX134" s="160"/>
      <c r="AY134" s="160"/>
      <c r="AZ134" s="160"/>
      <c r="BA134" s="160"/>
      <c r="BB134" s="160"/>
      <c r="BC134" s="160"/>
      <c r="BD134" s="160"/>
      <c r="BE134" s="160"/>
    </row>
    <row r="135" spans="1:57">
      <c r="A135" s="110"/>
      <c r="B135" s="110"/>
      <c r="C135" s="110"/>
      <c r="D135" s="110"/>
      <c r="E135" s="110"/>
      <c r="F135" s="160"/>
      <c r="G135" s="160"/>
      <c r="H135" s="160"/>
      <c r="I135" s="160"/>
      <c r="J135" s="160"/>
      <c r="K135" s="160"/>
      <c r="L135" s="160"/>
      <c r="M135" s="160"/>
      <c r="N135" s="160"/>
      <c r="O135" s="160"/>
      <c r="P135" s="160"/>
      <c r="Q135" s="160"/>
      <c r="R135" s="160"/>
      <c r="S135" s="160"/>
      <c r="T135" s="160"/>
      <c r="U135" s="160"/>
      <c r="V135" s="160"/>
      <c r="W135" s="160"/>
      <c r="X135" s="160"/>
      <c r="Y135" s="160"/>
      <c r="Z135" s="160"/>
      <c r="AA135" s="160"/>
      <c r="AB135" s="160"/>
      <c r="AC135" s="160"/>
      <c r="AD135" s="160"/>
      <c r="AE135" s="160"/>
      <c r="AF135" s="160"/>
      <c r="AG135" s="160"/>
      <c r="AH135" s="160"/>
      <c r="AI135" s="160"/>
      <c r="AJ135" s="160"/>
      <c r="AK135" s="160"/>
      <c r="AL135" s="160"/>
      <c r="AM135" s="160"/>
      <c r="AN135" s="160"/>
      <c r="AO135" s="160"/>
      <c r="AP135" s="160"/>
      <c r="AQ135" s="160"/>
      <c r="AR135" s="160"/>
      <c r="AS135" s="160"/>
      <c r="AT135" s="160"/>
      <c r="AU135" s="160"/>
      <c r="AV135" s="160"/>
      <c r="AW135" s="160"/>
      <c r="AX135" s="160"/>
      <c r="AY135" s="160"/>
      <c r="AZ135" s="160"/>
      <c r="BA135" s="160"/>
      <c r="BB135" s="160"/>
      <c r="BC135" s="160"/>
      <c r="BD135" s="160"/>
      <c r="BE135" s="160"/>
    </row>
    <row r="136" spans="1:57">
      <c r="A136" s="110"/>
      <c r="B136" s="110"/>
      <c r="C136" s="110"/>
      <c r="D136" s="110"/>
      <c r="E136" s="110"/>
      <c r="F136" s="160"/>
      <c r="G136" s="160"/>
      <c r="H136" s="160"/>
      <c r="I136" s="160"/>
      <c r="J136" s="160"/>
      <c r="K136" s="160"/>
      <c r="L136" s="160"/>
      <c r="M136" s="160"/>
      <c r="N136" s="160"/>
      <c r="O136" s="160"/>
      <c r="P136" s="160"/>
      <c r="Q136" s="160"/>
      <c r="R136" s="160"/>
      <c r="S136" s="160"/>
      <c r="T136" s="160"/>
      <c r="U136" s="160"/>
      <c r="V136" s="160"/>
      <c r="W136" s="160"/>
      <c r="X136" s="160"/>
      <c r="Y136" s="160"/>
      <c r="Z136" s="160"/>
      <c r="AA136" s="160"/>
      <c r="AB136" s="160"/>
      <c r="AC136" s="160"/>
      <c r="AD136" s="160"/>
      <c r="AE136" s="160"/>
      <c r="AF136" s="160"/>
      <c r="AG136" s="160"/>
      <c r="AH136" s="160"/>
      <c r="AI136" s="160"/>
      <c r="AJ136" s="160"/>
      <c r="AK136" s="160"/>
      <c r="AL136" s="160"/>
      <c r="AM136" s="160"/>
      <c r="AN136" s="160"/>
      <c r="AO136" s="160"/>
      <c r="AP136" s="160"/>
      <c r="AQ136" s="160"/>
      <c r="AR136" s="160"/>
      <c r="AS136" s="160"/>
      <c r="AT136" s="160"/>
      <c r="AU136" s="160"/>
      <c r="AV136" s="160"/>
      <c r="AW136" s="160"/>
      <c r="AX136" s="160"/>
      <c r="AY136" s="160"/>
      <c r="AZ136" s="160"/>
      <c r="BA136" s="160"/>
      <c r="BB136" s="160"/>
      <c r="BC136" s="160"/>
      <c r="BD136" s="160"/>
      <c r="BE136" s="160"/>
    </row>
    <row r="137" spans="1:57">
      <c r="A137" s="110"/>
      <c r="B137" s="110"/>
      <c r="C137" s="110"/>
      <c r="D137" s="110"/>
      <c r="E137" s="110"/>
      <c r="F137" s="160"/>
      <c r="G137" s="160"/>
      <c r="H137" s="160"/>
      <c r="I137" s="160"/>
      <c r="J137" s="160"/>
      <c r="K137" s="160"/>
      <c r="L137" s="160"/>
      <c r="M137" s="160"/>
      <c r="N137" s="160"/>
      <c r="O137" s="160"/>
      <c r="P137" s="160"/>
      <c r="Q137" s="160"/>
      <c r="R137" s="160"/>
      <c r="S137" s="160"/>
      <c r="T137" s="160"/>
      <c r="U137" s="160"/>
      <c r="V137" s="160"/>
      <c r="W137" s="160"/>
      <c r="X137" s="160"/>
      <c r="Y137" s="160"/>
      <c r="Z137" s="160"/>
      <c r="AA137" s="160"/>
      <c r="AB137" s="160"/>
      <c r="AC137" s="160"/>
      <c r="AD137" s="160"/>
      <c r="AE137" s="160"/>
      <c r="AF137" s="160"/>
      <c r="AG137" s="160"/>
      <c r="AH137" s="160"/>
      <c r="AI137" s="160"/>
      <c r="AJ137" s="160"/>
      <c r="AK137" s="160"/>
      <c r="AL137" s="160"/>
      <c r="AM137" s="160"/>
      <c r="AN137" s="160"/>
      <c r="AO137" s="160"/>
      <c r="AP137" s="160"/>
      <c r="AQ137" s="160"/>
      <c r="AR137" s="160"/>
      <c r="AS137" s="160"/>
      <c r="AT137" s="160"/>
      <c r="AU137" s="160"/>
      <c r="AV137" s="160"/>
      <c r="AW137" s="160"/>
      <c r="AX137" s="160"/>
      <c r="AY137" s="160"/>
      <c r="AZ137" s="160"/>
      <c r="BA137" s="160"/>
      <c r="BB137" s="160"/>
      <c r="BC137" s="160"/>
      <c r="BD137" s="160"/>
      <c r="BE137" s="160"/>
    </row>
    <row r="138" spans="1:57">
      <c r="A138" s="110"/>
      <c r="B138" s="110"/>
      <c r="C138" s="110"/>
      <c r="D138" s="110"/>
      <c r="E138" s="110"/>
      <c r="F138" s="160"/>
      <c r="G138" s="160"/>
      <c r="H138" s="160"/>
      <c r="I138" s="160"/>
      <c r="J138" s="160"/>
      <c r="K138" s="160"/>
      <c r="L138" s="160"/>
      <c r="M138" s="160"/>
      <c r="N138" s="160"/>
      <c r="O138" s="160"/>
      <c r="P138" s="160"/>
      <c r="Q138" s="160"/>
      <c r="R138" s="160"/>
      <c r="S138" s="160"/>
      <c r="T138" s="160"/>
      <c r="U138" s="160"/>
      <c r="V138" s="160"/>
      <c r="W138" s="160"/>
      <c r="X138" s="160"/>
      <c r="Y138" s="160"/>
      <c r="Z138" s="160"/>
      <c r="AA138" s="160"/>
      <c r="AB138" s="160"/>
      <c r="AC138" s="160"/>
      <c r="AD138" s="160"/>
      <c r="AE138" s="160"/>
      <c r="AF138" s="160"/>
      <c r="AG138" s="160"/>
      <c r="AH138" s="160"/>
      <c r="AI138" s="160"/>
      <c r="AJ138" s="160"/>
      <c r="AK138" s="160"/>
      <c r="AL138" s="160"/>
      <c r="AM138" s="160"/>
      <c r="AN138" s="160"/>
      <c r="AO138" s="160"/>
      <c r="AP138" s="160"/>
      <c r="AQ138" s="160"/>
      <c r="AR138" s="160"/>
      <c r="AS138" s="160"/>
      <c r="AT138" s="160"/>
      <c r="AU138" s="160"/>
      <c r="AV138" s="160"/>
      <c r="AW138" s="160"/>
      <c r="AX138" s="160"/>
      <c r="AY138" s="160"/>
      <c r="AZ138" s="160"/>
      <c r="BA138" s="160"/>
      <c r="BB138" s="160"/>
      <c r="BC138" s="160"/>
      <c r="BD138" s="160"/>
      <c r="BE138" s="160"/>
    </row>
    <row r="139" spans="1:57">
      <c r="A139" s="110"/>
      <c r="B139" s="110"/>
      <c r="C139" s="110"/>
      <c r="D139" s="110"/>
      <c r="E139" s="110"/>
      <c r="F139" s="160"/>
      <c r="G139" s="160"/>
      <c r="H139" s="160"/>
      <c r="I139" s="160"/>
      <c r="J139" s="160"/>
      <c r="K139" s="160"/>
      <c r="L139" s="160"/>
      <c r="M139" s="160"/>
      <c r="N139" s="160"/>
      <c r="O139" s="160"/>
      <c r="P139" s="160"/>
      <c r="Q139" s="160"/>
      <c r="R139" s="160"/>
      <c r="S139" s="160"/>
      <c r="T139" s="160"/>
      <c r="U139" s="160"/>
      <c r="V139" s="160"/>
      <c r="W139" s="160"/>
      <c r="X139" s="160"/>
      <c r="Y139" s="160"/>
      <c r="Z139" s="160"/>
      <c r="AA139" s="160"/>
      <c r="AB139" s="160"/>
      <c r="AC139" s="160"/>
      <c r="AD139" s="160"/>
      <c r="AE139" s="160"/>
      <c r="AF139" s="160"/>
      <c r="AG139" s="160"/>
      <c r="AH139" s="160"/>
      <c r="AI139" s="160"/>
      <c r="AJ139" s="160"/>
      <c r="AK139" s="160"/>
      <c r="AL139" s="160"/>
      <c r="AM139" s="160"/>
      <c r="AN139" s="160"/>
      <c r="AO139" s="160"/>
      <c r="AP139" s="160"/>
      <c r="AQ139" s="160"/>
      <c r="AR139" s="160"/>
      <c r="AS139" s="160"/>
      <c r="AT139" s="160"/>
      <c r="AU139" s="160"/>
      <c r="AV139" s="160"/>
      <c r="AW139" s="160"/>
      <c r="AX139" s="160"/>
      <c r="AY139" s="160"/>
      <c r="AZ139" s="160"/>
      <c r="BA139" s="160"/>
      <c r="BB139" s="160"/>
      <c r="BC139" s="160"/>
      <c r="BD139" s="160"/>
      <c r="BE139" s="160"/>
    </row>
    <row r="140" spans="1:57">
      <c r="A140" s="110"/>
      <c r="B140" s="110"/>
      <c r="C140" s="110"/>
      <c r="D140" s="110"/>
      <c r="E140" s="110"/>
      <c r="F140" s="160"/>
      <c r="G140" s="160"/>
      <c r="H140" s="160"/>
      <c r="I140" s="160"/>
      <c r="J140" s="160"/>
      <c r="K140" s="160"/>
      <c r="L140" s="160"/>
      <c r="M140" s="160"/>
      <c r="N140" s="160"/>
      <c r="O140" s="160"/>
      <c r="P140" s="160"/>
      <c r="Q140" s="160"/>
      <c r="R140" s="160"/>
      <c r="S140" s="160"/>
      <c r="T140" s="160"/>
      <c r="U140" s="160"/>
      <c r="V140" s="160"/>
      <c r="W140" s="160"/>
      <c r="X140" s="160"/>
      <c r="Y140" s="160"/>
      <c r="Z140" s="160"/>
      <c r="AA140" s="160"/>
      <c r="AB140" s="160"/>
      <c r="AC140" s="160"/>
      <c r="AD140" s="160"/>
      <c r="AE140" s="160"/>
      <c r="AF140" s="160"/>
      <c r="AG140" s="160"/>
      <c r="AH140" s="160"/>
      <c r="AI140" s="160"/>
      <c r="AJ140" s="160"/>
      <c r="AK140" s="160"/>
      <c r="AL140" s="160"/>
      <c r="AM140" s="160"/>
      <c r="AN140" s="160"/>
      <c r="AO140" s="160"/>
      <c r="AP140" s="160"/>
      <c r="AQ140" s="160"/>
      <c r="AR140" s="160"/>
      <c r="AS140" s="160"/>
      <c r="AT140" s="160"/>
      <c r="AU140" s="160"/>
      <c r="AV140" s="160"/>
      <c r="AW140" s="160"/>
      <c r="AX140" s="160"/>
      <c r="AY140" s="160"/>
      <c r="AZ140" s="160"/>
      <c r="BA140" s="160"/>
      <c r="BB140" s="160"/>
      <c r="BC140" s="160"/>
      <c r="BD140" s="160"/>
      <c r="BE140" s="160"/>
    </row>
    <row r="141" spans="1:57">
      <c r="A141" s="110"/>
      <c r="B141" s="110"/>
      <c r="C141" s="110"/>
      <c r="D141" s="110"/>
      <c r="E141" s="110"/>
      <c r="F141" s="160"/>
      <c r="G141" s="160"/>
      <c r="H141" s="160"/>
      <c r="I141" s="160"/>
      <c r="J141" s="160"/>
      <c r="K141" s="160"/>
      <c r="L141" s="160"/>
      <c r="M141" s="160"/>
      <c r="N141" s="160"/>
      <c r="O141" s="160"/>
      <c r="P141" s="160"/>
      <c r="Q141" s="160"/>
      <c r="R141" s="160"/>
      <c r="S141" s="160"/>
      <c r="T141" s="160"/>
      <c r="U141" s="160"/>
      <c r="V141" s="160"/>
      <c r="W141" s="160"/>
      <c r="X141" s="160"/>
      <c r="Y141" s="160"/>
      <c r="Z141" s="160"/>
      <c r="AA141" s="160"/>
      <c r="AB141" s="160"/>
      <c r="AC141" s="160"/>
      <c r="AD141" s="160"/>
      <c r="AE141" s="160"/>
      <c r="AF141" s="160"/>
      <c r="AG141" s="160"/>
      <c r="AH141" s="160"/>
      <c r="AI141" s="160"/>
      <c r="AJ141" s="160"/>
      <c r="AK141" s="160"/>
      <c r="AL141" s="160"/>
      <c r="AM141" s="160"/>
      <c r="AN141" s="160"/>
      <c r="AO141" s="160"/>
      <c r="AP141" s="160"/>
      <c r="AQ141" s="160"/>
      <c r="AR141" s="160"/>
      <c r="AS141" s="160"/>
      <c r="AT141" s="160"/>
      <c r="AU141" s="160"/>
      <c r="AV141" s="160"/>
      <c r="AW141" s="160"/>
      <c r="AX141" s="160"/>
      <c r="AY141" s="160"/>
      <c r="AZ141" s="160"/>
      <c r="BA141" s="160"/>
      <c r="BB141" s="160"/>
      <c r="BC141" s="160"/>
      <c r="BD141" s="160"/>
      <c r="BE141" s="160"/>
    </row>
    <row r="142" spans="1:57">
      <c r="A142" s="110"/>
      <c r="B142" s="110"/>
      <c r="C142" s="110"/>
      <c r="D142" s="110"/>
      <c r="E142" s="110"/>
      <c r="F142" s="160"/>
      <c r="G142" s="160"/>
      <c r="H142" s="160"/>
      <c r="I142" s="160"/>
      <c r="J142" s="160"/>
      <c r="K142" s="160"/>
      <c r="L142" s="160"/>
      <c r="M142" s="160"/>
      <c r="N142" s="160"/>
      <c r="O142" s="160"/>
      <c r="P142" s="160"/>
      <c r="Q142" s="160"/>
      <c r="R142" s="160"/>
      <c r="S142" s="160"/>
      <c r="T142" s="160"/>
      <c r="U142" s="160"/>
      <c r="V142" s="160"/>
      <c r="W142" s="160"/>
      <c r="X142" s="160"/>
      <c r="Y142" s="160"/>
      <c r="Z142" s="160"/>
      <c r="AA142" s="160"/>
      <c r="AB142" s="160"/>
      <c r="AC142" s="160"/>
      <c r="AD142" s="160"/>
      <c r="AE142" s="160"/>
      <c r="AF142" s="160"/>
      <c r="AG142" s="160"/>
      <c r="AH142" s="160"/>
      <c r="AI142" s="160"/>
      <c r="AJ142" s="160"/>
      <c r="AK142" s="160"/>
      <c r="AL142" s="160"/>
      <c r="AM142" s="160"/>
      <c r="AN142" s="160"/>
      <c r="AO142" s="160"/>
      <c r="AP142" s="160"/>
      <c r="AQ142" s="160"/>
      <c r="AR142" s="160"/>
      <c r="AS142" s="160"/>
      <c r="AT142" s="160"/>
      <c r="AU142" s="160"/>
      <c r="AV142" s="160"/>
      <c r="AW142" s="160"/>
      <c r="AX142" s="160"/>
      <c r="AY142" s="160"/>
      <c r="AZ142" s="160"/>
      <c r="BA142" s="160"/>
      <c r="BB142" s="160"/>
      <c r="BC142" s="160"/>
      <c r="BD142" s="160"/>
      <c r="BE142" s="160"/>
    </row>
    <row r="143" spans="1:57">
      <c r="A143" s="110"/>
      <c r="B143" s="110"/>
      <c r="C143" s="110"/>
      <c r="D143" s="110"/>
      <c r="E143" s="110"/>
      <c r="F143" s="160"/>
      <c r="G143" s="160"/>
      <c r="H143" s="160"/>
      <c r="I143" s="160"/>
      <c r="J143" s="160"/>
      <c r="K143" s="160"/>
      <c r="L143" s="160"/>
      <c r="M143" s="160"/>
      <c r="N143" s="160"/>
      <c r="O143" s="160"/>
      <c r="P143" s="160"/>
      <c r="Q143" s="160"/>
      <c r="R143" s="160"/>
      <c r="S143" s="160"/>
      <c r="T143" s="160"/>
      <c r="U143" s="160"/>
      <c r="V143" s="160"/>
      <c r="W143" s="160"/>
      <c r="X143" s="160"/>
      <c r="Y143" s="160"/>
      <c r="Z143" s="160"/>
      <c r="AA143" s="160"/>
      <c r="AB143" s="160"/>
      <c r="AC143" s="160"/>
      <c r="AD143" s="160"/>
      <c r="AE143" s="160"/>
      <c r="AF143" s="160"/>
      <c r="AG143" s="160"/>
      <c r="AH143" s="160"/>
      <c r="AI143" s="160"/>
      <c r="AJ143" s="160"/>
      <c r="AK143" s="160"/>
      <c r="AL143" s="160"/>
      <c r="AM143" s="160"/>
      <c r="AN143" s="160"/>
      <c r="AO143" s="160"/>
      <c r="AP143" s="160"/>
      <c r="AQ143" s="160"/>
      <c r="AR143" s="160"/>
      <c r="AS143" s="160"/>
      <c r="AT143" s="160"/>
      <c r="AU143" s="160"/>
      <c r="AV143" s="160"/>
      <c r="AW143" s="160"/>
      <c r="AX143" s="160"/>
      <c r="AY143" s="160"/>
      <c r="AZ143" s="160"/>
      <c r="BA143" s="160"/>
      <c r="BB143" s="160"/>
      <c r="BC143" s="160"/>
      <c r="BD143" s="160"/>
      <c r="BE143" s="160"/>
    </row>
    <row r="144" spans="1:57">
      <c r="A144" s="110"/>
      <c r="B144" s="110"/>
      <c r="C144" s="110"/>
      <c r="D144" s="110"/>
      <c r="E144" s="110"/>
      <c r="F144" s="160"/>
      <c r="G144" s="160"/>
      <c r="H144" s="160"/>
      <c r="I144" s="160"/>
      <c r="J144" s="160"/>
      <c r="K144" s="160"/>
      <c r="L144" s="160"/>
      <c r="M144" s="160"/>
      <c r="N144" s="160"/>
      <c r="O144" s="160"/>
      <c r="P144" s="160"/>
      <c r="Q144" s="160"/>
      <c r="R144" s="160"/>
      <c r="S144" s="160"/>
      <c r="T144" s="160"/>
      <c r="U144" s="160"/>
      <c r="V144" s="160"/>
      <c r="W144" s="160"/>
      <c r="X144" s="160"/>
      <c r="Y144" s="160"/>
      <c r="Z144" s="160"/>
      <c r="AA144" s="160"/>
      <c r="AB144" s="160"/>
      <c r="AC144" s="160"/>
      <c r="AD144" s="160"/>
      <c r="AE144" s="160"/>
      <c r="AF144" s="160"/>
      <c r="AG144" s="160"/>
      <c r="AH144" s="160"/>
      <c r="AI144" s="160"/>
      <c r="AJ144" s="160"/>
      <c r="AK144" s="160"/>
      <c r="AL144" s="160"/>
      <c r="AM144" s="160"/>
      <c r="AN144" s="160"/>
      <c r="AO144" s="160"/>
      <c r="AP144" s="160"/>
      <c r="AQ144" s="160"/>
      <c r="AR144" s="160"/>
      <c r="AS144" s="160"/>
      <c r="AT144" s="160"/>
      <c r="AU144" s="160"/>
      <c r="AV144" s="160"/>
      <c r="AW144" s="160"/>
      <c r="AX144" s="160"/>
      <c r="AY144" s="160"/>
      <c r="AZ144" s="160"/>
      <c r="BA144" s="160"/>
      <c r="BB144" s="160"/>
      <c r="BC144" s="160"/>
      <c r="BD144" s="160"/>
      <c r="BE144" s="160"/>
    </row>
    <row r="145" spans="1:57">
      <c r="A145" s="110"/>
      <c r="B145" s="110"/>
      <c r="C145" s="110"/>
      <c r="D145" s="110"/>
      <c r="E145" s="110"/>
      <c r="F145" s="160"/>
      <c r="G145" s="160"/>
      <c r="H145" s="160"/>
      <c r="I145" s="160"/>
      <c r="J145" s="160"/>
      <c r="K145" s="160"/>
      <c r="L145" s="160"/>
      <c r="M145" s="160"/>
      <c r="N145" s="160"/>
      <c r="O145" s="160"/>
      <c r="P145" s="160"/>
      <c r="Q145" s="160"/>
      <c r="R145" s="160"/>
      <c r="S145" s="160"/>
      <c r="T145" s="160"/>
      <c r="U145" s="160"/>
      <c r="V145" s="160"/>
      <c r="W145" s="160"/>
      <c r="X145" s="160"/>
      <c r="Y145" s="160"/>
      <c r="Z145" s="160"/>
      <c r="AA145" s="160"/>
      <c r="AB145" s="160"/>
      <c r="AC145" s="160"/>
      <c r="AD145" s="160"/>
      <c r="AE145" s="160"/>
      <c r="AF145" s="160"/>
      <c r="AG145" s="160"/>
      <c r="AH145" s="160"/>
      <c r="AI145" s="160"/>
      <c r="AJ145" s="160"/>
      <c r="AK145" s="160"/>
      <c r="AL145" s="160"/>
      <c r="AM145" s="160"/>
      <c r="AN145" s="160"/>
      <c r="AO145" s="160"/>
      <c r="AP145" s="160"/>
      <c r="AQ145" s="160"/>
      <c r="AR145" s="160"/>
      <c r="AS145" s="160"/>
      <c r="AT145" s="160"/>
      <c r="AU145" s="160"/>
      <c r="AV145" s="160"/>
      <c r="AW145" s="160"/>
      <c r="AX145" s="160"/>
      <c r="AY145" s="160"/>
      <c r="AZ145" s="160"/>
      <c r="BA145" s="160"/>
      <c r="BB145" s="160"/>
      <c r="BC145" s="160"/>
      <c r="BD145" s="160"/>
      <c r="BE145" s="160"/>
    </row>
    <row r="146" spans="1:57">
      <c r="A146" s="110"/>
      <c r="B146" s="110"/>
      <c r="C146" s="110"/>
      <c r="D146" s="110"/>
      <c r="E146" s="110"/>
      <c r="F146" s="160"/>
      <c r="G146" s="160"/>
      <c r="H146" s="160"/>
      <c r="I146" s="160"/>
      <c r="J146" s="160"/>
      <c r="K146" s="160"/>
      <c r="L146" s="160"/>
      <c r="M146" s="160"/>
      <c r="N146" s="160"/>
      <c r="O146" s="160"/>
      <c r="P146" s="160"/>
      <c r="Q146" s="160"/>
      <c r="R146" s="160"/>
      <c r="S146" s="160"/>
      <c r="T146" s="160"/>
      <c r="U146" s="160"/>
      <c r="V146" s="160"/>
      <c r="W146" s="160"/>
      <c r="X146" s="160"/>
      <c r="Y146" s="160"/>
      <c r="Z146" s="160"/>
      <c r="AA146" s="160"/>
      <c r="AB146" s="160"/>
      <c r="AC146" s="160"/>
      <c r="AD146" s="160"/>
      <c r="AE146" s="160"/>
      <c r="AF146" s="160"/>
      <c r="AG146" s="160"/>
      <c r="AH146" s="160"/>
      <c r="AI146" s="160"/>
      <c r="AJ146" s="160"/>
      <c r="AK146" s="160"/>
      <c r="AL146" s="160"/>
      <c r="AM146" s="160"/>
      <c r="AN146" s="160"/>
      <c r="AO146" s="160"/>
      <c r="AP146" s="160"/>
      <c r="AQ146" s="160"/>
      <c r="AR146" s="160"/>
      <c r="AS146" s="160"/>
      <c r="AT146" s="160"/>
      <c r="AU146" s="160"/>
      <c r="AV146" s="160"/>
      <c r="AW146" s="160"/>
      <c r="AX146" s="160"/>
      <c r="AY146" s="160"/>
      <c r="AZ146" s="160"/>
      <c r="BA146" s="160"/>
      <c r="BB146" s="160"/>
      <c r="BC146" s="160"/>
      <c r="BD146" s="160"/>
      <c r="BE146" s="160"/>
    </row>
    <row r="147" spans="1:57">
      <c r="A147" s="110"/>
      <c r="B147" s="110"/>
      <c r="C147" s="110"/>
      <c r="D147" s="110"/>
      <c r="E147" s="110"/>
      <c r="F147" s="160"/>
      <c r="G147" s="160"/>
      <c r="H147" s="160"/>
      <c r="I147" s="160"/>
      <c r="J147" s="160"/>
      <c r="K147" s="160"/>
      <c r="L147" s="160"/>
      <c r="M147" s="160"/>
      <c r="N147" s="160"/>
      <c r="O147" s="160"/>
      <c r="P147" s="160"/>
      <c r="Q147" s="160"/>
      <c r="R147" s="160"/>
      <c r="S147" s="160"/>
      <c r="T147" s="160"/>
      <c r="U147" s="160"/>
      <c r="V147" s="160"/>
      <c r="W147" s="160"/>
      <c r="X147" s="160"/>
      <c r="Y147" s="160"/>
      <c r="Z147" s="160"/>
      <c r="AA147" s="160"/>
      <c r="AB147" s="160"/>
      <c r="AC147" s="160"/>
      <c r="AD147" s="160"/>
      <c r="AE147" s="160"/>
      <c r="AF147" s="160"/>
      <c r="AG147" s="160"/>
      <c r="AH147" s="160"/>
      <c r="AI147" s="160"/>
      <c r="AJ147" s="160"/>
      <c r="AK147" s="160"/>
      <c r="AL147" s="160"/>
      <c r="AM147" s="160"/>
      <c r="AN147" s="160"/>
      <c r="AO147" s="160"/>
      <c r="AP147" s="160"/>
      <c r="AQ147" s="160"/>
      <c r="AR147" s="160"/>
      <c r="AS147" s="160"/>
      <c r="AT147" s="160"/>
      <c r="AU147" s="160"/>
      <c r="AV147" s="160"/>
      <c r="AW147" s="160"/>
      <c r="AX147" s="160"/>
      <c r="AY147" s="160"/>
      <c r="AZ147" s="160"/>
      <c r="BA147" s="160"/>
      <c r="BB147" s="160"/>
      <c r="BC147" s="160"/>
      <c r="BD147" s="160"/>
      <c r="BE147" s="160"/>
    </row>
    <row r="148" spans="1:57">
      <c r="A148" s="110"/>
      <c r="B148" s="110"/>
      <c r="C148" s="110"/>
      <c r="D148" s="110"/>
      <c r="E148" s="110"/>
      <c r="F148" s="160"/>
      <c r="G148" s="160"/>
      <c r="H148" s="160"/>
      <c r="I148" s="160"/>
      <c r="J148" s="160"/>
      <c r="K148" s="160"/>
      <c r="L148" s="160"/>
      <c r="M148" s="160"/>
      <c r="N148" s="160"/>
      <c r="O148" s="160"/>
      <c r="P148" s="160"/>
      <c r="Q148" s="160"/>
      <c r="R148" s="160"/>
      <c r="S148" s="160"/>
      <c r="T148" s="160"/>
      <c r="U148" s="160"/>
      <c r="V148" s="160"/>
      <c r="W148" s="160"/>
      <c r="X148" s="160"/>
      <c r="Y148" s="160"/>
      <c r="Z148" s="160"/>
      <c r="AA148" s="160"/>
      <c r="AB148" s="160"/>
      <c r="AC148" s="160"/>
      <c r="AD148" s="160"/>
      <c r="AE148" s="160"/>
      <c r="AF148" s="160"/>
      <c r="AG148" s="160"/>
      <c r="AH148" s="160"/>
      <c r="AI148" s="160"/>
      <c r="AJ148" s="160"/>
      <c r="AK148" s="160"/>
      <c r="AL148" s="160"/>
      <c r="AM148" s="160"/>
      <c r="AN148" s="160"/>
      <c r="AO148" s="160"/>
      <c r="AP148" s="160"/>
      <c r="AQ148" s="160"/>
      <c r="AR148" s="160"/>
      <c r="AS148" s="160"/>
      <c r="AT148" s="160"/>
      <c r="AU148" s="160"/>
      <c r="AV148" s="160"/>
      <c r="AW148" s="160"/>
      <c r="AX148" s="160"/>
      <c r="AY148" s="160"/>
      <c r="AZ148" s="160"/>
      <c r="BA148" s="160"/>
      <c r="BB148" s="160"/>
      <c r="BC148" s="160"/>
      <c r="BD148" s="160"/>
      <c r="BE148" s="160"/>
    </row>
    <row r="149" spans="1:57">
      <c r="A149" s="110"/>
      <c r="B149" s="110"/>
      <c r="C149" s="110"/>
      <c r="D149" s="110"/>
      <c r="E149" s="110"/>
      <c r="F149" s="160"/>
      <c r="G149" s="160"/>
      <c r="H149" s="160"/>
      <c r="I149" s="160"/>
      <c r="J149" s="160"/>
      <c r="K149" s="160"/>
      <c r="L149" s="160"/>
      <c r="M149" s="160"/>
      <c r="N149" s="160"/>
      <c r="O149" s="160"/>
      <c r="P149" s="160"/>
      <c r="Q149" s="160"/>
      <c r="R149" s="160"/>
      <c r="S149" s="160"/>
      <c r="T149" s="160"/>
      <c r="U149" s="160"/>
      <c r="V149" s="160"/>
      <c r="W149" s="160"/>
      <c r="X149" s="160"/>
      <c r="Y149" s="160"/>
      <c r="Z149" s="160"/>
      <c r="AA149" s="160"/>
      <c r="AB149" s="160"/>
      <c r="AC149" s="160"/>
      <c r="AD149" s="160"/>
      <c r="AE149" s="160"/>
      <c r="AF149" s="160"/>
      <c r="AG149" s="160"/>
      <c r="AH149" s="160"/>
      <c r="AI149" s="160"/>
      <c r="AJ149" s="160"/>
      <c r="AK149" s="160"/>
      <c r="AL149" s="160"/>
      <c r="AM149" s="160"/>
      <c r="AN149" s="160"/>
      <c r="AO149" s="160"/>
      <c r="AP149" s="160"/>
      <c r="AQ149" s="160"/>
      <c r="AR149" s="160"/>
      <c r="AS149" s="160"/>
      <c r="AT149" s="160"/>
      <c r="AU149" s="160"/>
      <c r="AV149" s="160"/>
      <c r="AW149" s="160"/>
      <c r="AX149" s="160"/>
      <c r="AY149" s="160"/>
      <c r="AZ149" s="160"/>
      <c r="BA149" s="160"/>
      <c r="BB149" s="160"/>
      <c r="BC149" s="160"/>
      <c r="BD149" s="160"/>
      <c r="BE149" s="160"/>
    </row>
    <row r="150" spans="1:57">
      <c r="A150" s="110"/>
      <c r="B150" s="110"/>
      <c r="C150" s="110"/>
      <c r="D150" s="110"/>
      <c r="E150" s="110"/>
      <c r="F150" s="160"/>
      <c r="G150" s="160"/>
      <c r="H150" s="160"/>
      <c r="I150" s="160"/>
      <c r="J150" s="160"/>
      <c r="K150" s="160"/>
      <c r="L150" s="160"/>
      <c r="M150" s="160"/>
      <c r="N150" s="160"/>
      <c r="O150" s="160"/>
      <c r="P150" s="160"/>
      <c r="Q150" s="160"/>
      <c r="R150" s="160"/>
      <c r="S150" s="160"/>
      <c r="T150" s="160"/>
      <c r="U150" s="160"/>
      <c r="V150" s="160"/>
      <c r="W150" s="160"/>
      <c r="X150" s="160"/>
      <c r="Y150" s="160"/>
      <c r="Z150" s="160"/>
      <c r="AA150" s="160"/>
      <c r="AB150" s="160"/>
      <c r="AC150" s="160"/>
      <c r="AD150" s="160"/>
      <c r="AE150" s="160"/>
      <c r="AF150" s="160"/>
      <c r="AG150" s="160"/>
      <c r="AH150" s="160"/>
      <c r="AI150" s="160"/>
      <c r="AJ150" s="160"/>
      <c r="AK150" s="160"/>
      <c r="AL150" s="160"/>
      <c r="AM150" s="160"/>
      <c r="AN150" s="160"/>
      <c r="AO150" s="160"/>
      <c r="AP150" s="160"/>
      <c r="AQ150" s="160"/>
      <c r="AR150" s="160"/>
      <c r="AS150" s="160"/>
      <c r="AT150" s="160"/>
      <c r="AU150" s="160"/>
      <c r="AV150" s="160"/>
      <c r="AW150" s="160"/>
      <c r="AX150" s="160"/>
      <c r="AY150" s="160"/>
      <c r="AZ150" s="160"/>
      <c r="BA150" s="160"/>
      <c r="BB150" s="160"/>
      <c r="BC150" s="160"/>
      <c r="BD150" s="160"/>
      <c r="BE150" s="160"/>
    </row>
    <row r="151" spans="1:57">
      <c r="A151" s="110"/>
      <c r="B151" s="110"/>
      <c r="C151" s="110"/>
      <c r="D151" s="110"/>
      <c r="E151" s="110"/>
      <c r="F151" s="160"/>
      <c r="G151" s="160"/>
      <c r="H151" s="160"/>
      <c r="I151" s="160"/>
      <c r="J151" s="160"/>
      <c r="K151" s="160"/>
      <c r="L151" s="160"/>
      <c r="M151" s="160"/>
      <c r="N151" s="160"/>
      <c r="O151" s="160"/>
      <c r="P151" s="160"/>
      <c r="Q151" s="160"/>
      <c r="R151" s="160"/>
      <c r="S151" s="160"/>
      <c r="T151" s="160"/>
      <c r="U151" s="160"/>
      <c r="V151" s="160"/>
      <c r="W151" s="160"/>
      <c r="X151" s="160"/>
      <c r="Y151" s="160"/>
      <c r="Z151" s="160"/>
      <c r="AA151" s="160"/>
      <c r="AB151" s="160"/>
      <c r="AC151" s="160"/>
      <c r="AD151" s="160"/>
      <c r="AE151" s="160"/>
      <c r="AF151" s="160"/>
      <c r="AG151" s="160"/>
      <c r="AH151" s="160"/>
      <c r="AI151" s="160"/>
      <c r="AJ151" s="160"/>
      <c r="AK151" s="160"/>
      <c r="AL151" s="160"/>
      <c r="AM151" s="160"/>
      <c r="AN151" s="160"/>
      <c r="AO151" s="160"/>
      <c r="AP151" s="160"/>
      <c r="AQ151" s="160"/>
      <c r="AR151" s="160"/>
      <c r="AS151" s="160"/>
      <c r="AT151" s="160"/>
      <c r="AU151" s="160"/>
      <c r="AV151" s="160"/>
      <c r="AW151" s="160"/>
      <c r="AX151" s="160"/>
      <c r="AY151" s="160"/>
      <c r="AZ151" s="160"/>
      <c r="BA151" s="160"/>
      <c r="BB151" s="160"/>
      <c r="BC151" s="160"/>
      <c r="BD151" s="160"/>
      <c r="BE151" s="160"/>
    </row>
    <row r="152" spans="1:57">
      <c r="A152" s="110"/>
      <c r="B152" s="110"/>
      <c r="C152" s="110"/>
      <c r="D152" s="110"/>
      <c r="E152" s="110"/>
      <c r="F152" s="160"/>
      <c r="G152" s="160"/>
      <c r="H152" s="160"/>
      <c r="I152" s="160"/>
      <c r="J152" s="160"/>
      <c r="K152" s="160"/>
      <c r="L152" s="160"/>
      <c r="M152" s="160"/>
      <c r="N152" s="160"/>
      <c r="O152" s="160"/>
      <c r="P152" s="160"/>
      <c r="Q152" s="160"/>
      <c r="R152" s="160"/>
      <c r="S152" s="160"/>
      <c r="T152" s="160"/>
      <c r="U152" s="160"/>
      <c r="V152" s="160"/>
      <c r="W152" s="160"/>
      <c r="X152" s="160"/>
      <c r="Y152" s="160"/>
      <c r="Z152" s="160"/>
      <c r="AA152" s="160"/>
      <c r="AB152" s="160"/>
      <c r="AC152" s="160"/>
      <c r="AD152" s="160"/>
      <c r="AE152" s="160"/>
      <c r="AF152" s="160"/>
      <c r="AG152" s="160"/>
      <c r="AH152" s="160"/>
      <c r="AI152" s="160"/>
      <c r="AJ152" s="160"/>
      <c r="AK152" s="160"/>
      <c r="AL152" s="160"/>
      <c r="AM152" s="160"/>
      <c r="AN152" s="160"/>
      <c r="AO152" s="160"/>
      <c r="AP152" s="160"/>
      <c r="AQ152" s="160"/>
      <c r="AR152" s="160"/>
      <c r="AS152" s="160"/>
      <c r="AT152" s="160"/>
      <c r="AU152" s="160"/>
      <c r="AV152" s="160"/>
      <c r="AW152" s="160"/>
      <c r="AX152" s="160"/>
      <c r="AY152" s="160"/>
      <c r="AZ152" s="160"/>
      <c r="BA152" s="160"/>
      <c r="BB152" s="160"/>
      <c r="BC152" s="160"/>
      <c r="BD152" s="160"/>
      <c r="BE152" s="160"/>
    </row>
    <row r="153" spans="1:57">
      <c r="A153" s="110"/>
      <c r="B153" s="110"/>
      <c r="C153" s="110"/>
      <c r="D153" s="110"/>
      <c r="E153" s="110"/>
      <c r="F153" s="160"/>
      <c r="G153" s="160"/>
      <c r="H153" s="160"/>
      <c r="I153" s="160"/>
      <c r="J153" s="160"/>
      <c r="K153" s="160"/>
      <c r="L153" s="160"/>
      <c r="M153" s="160"/>
      <c r="N153" s="160"/>
      <c r="O153" s="160"/>
      <c r="P153" s="160"/>
      <c r="Q153" s="160"/>
      <c r="R153" s="160"/>
      <c r="S153" s="160"/>
      <c r="T153" s="160"/>
      <c r="U153" s="160"/>
      <c r="V153" s="160"/>
      <c r="W153" s="160"/>
      <c r="X153" s="160"/>
      <c r="Y153" s="160"/>
      <c r="Z153" s="160"/>
      <c r="AA153" s="160"/>
      <c r="AB153" s="160"/>
      <c r="AC153" s="160"/>
      <c r="AD153" s="160"/>
      <c r="AE153" s="160"/>
      <c r="AF153" s="160"/>
      <c r="AG153" s="160"/>
      <c r="AH153" s="160"/>
      <c r="AI153" s="160"/>
      <c r="AJ153" s="160"/>
      <c r="AK153" s="160"/>
      <c r="AL153" s="160"/>
      <c r="AM153" s="160"/>
      <c r="AN153" s="160"/>
      <c r="AO153" s="160"/>
      <c r="AP153" s="160"/>
      <c r="AQ153" s="160"/>
      <c r="AR153" s="160"/>
      <c r="AS153" s="160"/>
      <c r="AT153" s="160"/>
      <c r="AU153" s="160"/>
      <c r="AV153" s="160"/>
      <c r="AW153" s="160"/>
      <c r="AX153" s="160"/>
      <c r="AY153" s="160"/>
      <c r="AZ153" s="160"/>
      <c r="BA153" s="160"/>
      <c r="BB153" s="160"/>
      <c r="BC153" s="160"/>
      <c r="BD153" s="160"/>
      <c r="BE153" s="160"/>
    </row>
    <row r="154" spans="1:57">
      <c r="A154" s="110"/>
      <c r="B154" s="110"/>
      <c r="C154" s="110"/>
      <c r="D154" s="110"/>
      <c r="E154" s="110"/>
      <c r="F154" s="160"/>
      <c r="G154" s="160"/>
      <c r="H154" s="160"/>
      <c r="I154" s="160"/>
      <c r="J154" s="160"/>
      <c r="K154" s="160"/>
      <c r="L154" s="160"/>
      <c r="M154" s="160"/>
      <c r="N154" s="160"/>
      <c r="O154" s="160"/>
      <c r="P154" s="160"/>
      <c r="Q154" s="160"/>
      <c r="R154" s="160"/>
      <c r="S154" s="160"/>
      <c r="T154" s="160"/>
      <c r="U154" s="160"/>
      <c r="V154" s="160"/>
      <c r="W154" s="160"/>
      <c r="X154" s="160"/>
      <c r="Y154" s="160"/>
      <c r="Z154" s="160"/>
      <c r="AA154" s="160"/>
      <c r="AB154" s="160"/>
      <c r="AC154" s="160"/>
      <c r="AD154" s="160"/>
      <c r="AE154" s="160"/>
      <c r="AF154" s="160"/>
      <c r="AG154" s="160"/>
      <c r="AH154" s="160"/>
      <c r="AI154" s="160"/>
      <c r="AJ154" s="160"/>
      <c r="AK154" s="160"/>
      <c r="AL154" s="160"/>
      <c r="AM154" s="160"/>
      <c r="AN154" s="160"/>
      <c r="AO154" s="160"/>
      <c r="AP154" s="160"/>
      <c r="AQ154" s="160"/>
      <c r="AR154" s="160"/>
      <c r="AS154" s="160"/>
      <c r="AT154" s="160"/>
      <c r="AU154" s="160"/>
      <c r="AV154" s="160"/>
      <c r="AW154" s="160"/>
      <c r="AX154" s="160"/>
      <c r="AY154" s="160"/>
      <c r="AZ154" s="160"/>
      <c r="BA154" s="160"/>
      <c r="BB154" s="160"/>
      <c r="BC154" s="160"/>
      <c r="BD154" s="160"/>
      <c r="BE154" s="160"/>
    </row>
    <row r="155" spans="1:57">
      <c r="A155" s="110"/>
      <c r="B155" s="110"/>
      <c r="C155" s="110"/>
      <c r="D155" s="110"/>
      <c r="E155" s="110"/>
      <c r="F155" s="160"/>
      <c r="G155" s="160"/>
      <c r="H155" s="160"/>
      <c r="I155" s="160"/>
      <c r="J155" s="160"/>
      <c r="K155" s="160"/>
      <c r="L155" s="160"/>
      <c r="M155" s="160"/>
      <c r="N155" s="160"/>
      <c r="O155" s="160"/>
      <c r="P155" s="160"/>
      <c r="Q155" s="160"/>
      <c r="R155" s="160"/>
      <c r="S155" s="160"/>
      <c r="T155" s="160"/>
      <c r="U155" s="160"/>
      <c r="V155" s="160"/>
      <c r="W155" s="160"/>
      <c r="X155" s="160"/>
      <c r="Y155" s="160"/>
      <c r="Z155" s="160"/>
      <c r="AA155" s="160"/>
      <c r="AB155" s="160"/>
      <c r="AC155" s="160"/>
      <c r="AD155" s="160"/>
      <c r="AE155" s="160"/>
      <c r="AF155" s="160"/>
      <c r="AG155" s="160"/>
      <c r="AH155" s="160"/>
      <c r="AI155" s="160"/>
      <c r="AJ155" s="160"/>
      <c r="AK155" s="160"/>
      <c r="AL155" s="160"/>
      <c r="AM155" s="160"/>
      <c r="AN155" s="160"/>
      <c r="AO155" s="160"/>
      <c r="AP155" s="160"/>
      <c r="AQ155" s="160"/>
      <c r="AR155" s="160"/>
      <c r="AS155" s="160"/>
      <c r="AT155" s="160"/>
      <c r="AU155" s="160"/>
      <c r="AV155" s="160"/>
      <c r="AW155" s="160"/>
      <c r="AX155" s="160"/>
      <c r="AY155" s="160"/>
      <c r="AZ155" s="160"/>
      <c r="BA155" s="160"/>
      <c r="BB155" s="160"/>
      <c r="BC155" s="160"/>
      <c r="BD155" s="160"/>
      <c r="BE155" s="160"/>
    </row>
    <row r="156" spans="1:57">
      <c r="A156" s="110"/>
      <c r="B156" s="110"/>
      <c r="C156" s="110"/>
      <c r="D156" s="110"/>
      <c r="E156" s="110"/>
      <c r="F156" s="160"/>
      <c r="G156" s="160"/>
      <c r="H156" s="160"/>
      <c r="I156" s="160"/>
      <c r="J156" s="160"/>
      <c r="K156" s="160"/>
      <c r="L156" s="160"/>
      <c r="M156" s="160"/>
      <c r="N156" s="160"/>
      <c r="O156" s="160"/>
      <c r="P156" s="160"/>
      <c r="Q156" s="160"/>
      <c r="R156" s="160"/>
      <c r="S156" s="160"/>
      <c r="T156" s="160"/>
      <c r="U156" s="160"/>
      <c r="V156" s="160"/>
      <c r="W156" s="160"/>
      <c r="X156" s="160"/>
      <c r="Y156" s="160"/>
      <c r="Z156" s="160"/>
      <c r="AA156" s="160"/>
      <c r="AB156" s="160"/>
      <c r="AC156" s="160"/>
      <c r="AD156" s="160"/>
      <c r="AE156" s="160"/>
      <c r="AF156" s="160"/>
      <c r="AG156" s="160"/>
      <c r="AH156" s="160"/>
      <c r="AI156" s="160"/>
      <c r="AJ156" s="160"/>
      <c r="AK156" s="160"/>
      <c r="AL156" s="160"/>
      <c r="AM156" s="160"/>
      <c r="AN156" s="160"/>
      <c r="AO156" s="160"/>
      <c r="AP156" s="160"/>
      <c r="AQ156" s="160"/>
      <c r="AR156" s="160"/>
      <c r="AS156" s="160"/>
      <c r="AT156" s="160"/>
      <c r="AU156" s="160"/>
      <c r="AV156" s="160"/>
      <c r="AW156" s="160"/>
      <c r="AX156" s="160"/>
      <c r="AY156" s="160"/>
      <c r="AZ156" s="160"/>
      <c r="BA156" s="160"/>
      <c r="BB156" s="160"/>
      <c r="BC156" s="160"/>
      <c r="BD156" s="160"/>
      <c r="BE156" s="160"/>
    </row>
    <row r="157" spans="1:57">
      <c r="A157" s="110"/>
      <c r="B157" s="110"/>
      <c r="C157" s="110"/>
      <c r="D157" s="110"/>
      <c r="E157" s="110"/>
      <c r="F157" s="160"/>
      <c r="G157" s="160"/>
      <c r="H157" s="160"/>
      <c r="I157" s="160"/>
      <c r="J157" s="160"/>
      <c r="K157" s="160"/>
      <c r="L157" s="160"/>
      <c r="M157" s="160"/>
      <c r="N157" s="160"/>
      <c r="O157" s="160"/>
      <c r="P157" s="160"/>
      <c r="Q157" s="160"/>
      <c r="R157" s="160"/>
      <c r="S157" s="160"/>
      <c r="T157" s="160"/>
      <c r="U157" s="160"/>
      <c r="V157" s="160"/>
      <c r="W157" s="160"/>
      <c r="X157" s="160"/>
      <c r="Y157" s="160"/>
      <c r="Z157" s="160"/>
      <c r="AA157" s="160"/>
      <c r="AB157" s="160"/>
      <c r="AC157" s="160"/>
      <c r="AD157" s="160"/>
      <c r="AE157" s="160"/>
      <c r="AF157" s="160"/>
      <c r="AG157" s="160"/>
      <c r="AH157" s="160"/>
      <c r="AI157" s="160"/>
      <c r="AJ157" s="160"/>
      <c r="AK157" s="160"/>
      <c r="AL157" s="160"/>
      <c r="AM157" s="160"/>
      <c r="AN157" s="160"/>
      <c r="AO157" s="160"/>
      <c r="AP157" s="160"/>
      <c r="AQ157" s="160"/>
      <c r="AR157" s="160"/>
      <c r="AS157" s="160"/>
      <c r="AT157" s="160"/>
      <c r="AU157" s="160"/>
      <c r="AV157" s="160"/>
      <c r="AW157" s="160"/>
      <c r="AX157" s="160"/>
      <c r="AY157" s="160"/>
      <c r="AZ157" s="160"/>
      <c r="BA157" s="160"/>
      <c r="BB157" s="160"/>
      <c r="BC157" s="160"/>
      <c r="BD157" s="160"/>
      <c r="BE157" s="160"/>
    </row>
    <row r="158" spans="1:57">
      <c r="A158" s="110"/>
      <c r="B158" s="110"/>
      <c r="C158" s="110"/>
      <c r="D158" s="110"/>
      <c r="E158" s="110"/>
      <c r="F158" s="160"/>
      <c r="G158" s="160"/>
      <c r="H158" s="160"/>
      <c r="I158" s="160"/>
      <c r="J158" s="160"/>
      <c r="K158" s="160"/>
      <c r="L158" s="160"/>
      <c r="M158" s="160"/>
      <c r="N158" s="160"/>
      <c r="O158" s="160"/>
      <c r="P158" s="160"/>
      <c r="Q158" s="160"/>
      <c r="R158" s="160"/>
      <c r="S158" s="160"/>
      <c r="T158" s="160"/>
      <c r="U158" s="160"/>
      <c r="V158" s="160"/>
      <c r="W158" s="160"/>
      <c r="X158" s="160"/>
      <c r="Y158" s="160"/>
      <c r="Z158" s="160"/>
      <c r="AA158" s="160"/>
      <c r="AB158" s="160"/>
      <c r="AC158" s="160"/>
      <c r="AD158" s="160"/>
      <c r="AE158" s="160"/>
      <c r="AF158" s="160"/>
      <c r="AG158" s="160"/>
      <c r="AH158" s="160"/>
      <c r="AI158" s="160"/>
      <c r="AJ158" s="160"/>
      <c r="AK158" s="160"/>
      <c r="AL158" s="160"/>
      <c r="AM158" s="160"/>
      <c r="AN158" s="160"/>
      <c r="AO158" s="160"/>
      <c r="AP158" s="160"/>
      <c r="AQ158" s="160"/>
      <c r="AR158" s="160"/>
      <c r="AS158" s="160"/>
      <c r="AT158" s="160"/>
      <c r="AU158" s="160"/>
      <c r="AV158" s="160"/>
      <c r="AW158" s="160"/>
      <c r="AX158" s="160"/>
      <c r="AY158" s="160"/>
      <c r="AZ158" s="160"/>
      <c r="BA158" s="160"/>
      <c r="BB158" s="160"/>
      <c r="BC158" s="160"/>
      <c r="BD158" s="160"/>
      <c r="BE158" s="160"/>
    </row>
    <row r="159" spans="1:57">
      <c r="A159" s="110"/>
      <c r="B159" s="110"/>
      <c r="C159" s="110"/>
      <c r="D159" s="110"/>
      <c r="E159" s="110"/>
      <c r="F159" s="160"/>
      <c r="G159" s="160"/>
      <c r="H159" s="160"/>
      <c r="I159" s="160"/>
      <c r="J159" s="160"/>
      <c r="K159" s="160"/>
      <c r="L159" s="160"/>
      <c r="M159" s="160"/>
      <c r="N159" s="160"/>
      <c r="O159" s="160"/>
      <c r="P159" s="160"/>
      <c r="Q159" s="160"/>
      <c r="R159" s="160"/>
      <c r="S159" s="160"/>
      <c r="T159" s="160"/>
      <c r="U159" s="160"/>
      <c r="V159" s="160"/>
      <c r="W159" s="160"/>
      <c r="X159" s="160"/>
      <c r="Y159" s="160"/>
      <c r="Z159" s="160"/>
      <c r="AA159" s="160"/>
      <c r="AB159" s="160"/>
      <c r="AC159" s="160"/>
      <c r="AD159" s="160"/>
      <c r="AE159" s="160"/>
      <c r="AF159" s="160"/>
      <c r="AG159" s="160"/>
      <c r="AH159" s="160"/>
      <c r="AI159" s="160"/>
      <c r="AJ159" s="160"/>
      <c r="AK159" s="160"/>
      <c r="AL159" s="160"/>
      <c r="AM159" s="160"/>
      <c r="AN159" s="160"/>
      <c r="AO159" s="160"/>
      <c r="AP159" s="160"/>
      <c r="AQ159" s="160"/>
      <c r="AR159" s="160"/>
      <c r="AS159" s="160"/>
      <c r="AT159" s="160"/>
      <c r="AU159" s="160"/>
      <c r="AV159" s="160"/>
      <c r="AW159" s="160"/>
      <c r="AX159" s="160"/>
      <c r="AY159" s="160"/>
      <c r="AZ159" s="160"/>
      <c r="BA159" s="160"/>
      <c r="BB159" s="160"/>
      <c r="BC159" s="160"/>
      <c r="BD159" s="160"/>
      <c r="BE159" s="160"/>
    </row>
    <row r="160" spans="1:57">
      <c r="A160" s="110"/>
      <c r="B160" s="110"/>
      <c r="C160" s="110"/>
      <c r="D160" s="110"/>
      <c r="E160" s="110"/>
      <c r="F160" s="160"/>
      <c r="G160" s="160"/>
      <c r="H160" s="160"/>
      <c r="I160" s="160"/>
      <c r="J160" s="160"/>
      <c r="K160" s="160"/>
      <c r="L160" s="160"/>
      <c r="M160" s="160"/>
      <c r="N160" s="160"/>
      <c r="O160" s="160"/>
      <c r="P160" s="160"/>
      <c r="Q160" s="160"/>
      <c r="R160" s="160"/>
      <c r="S160" s="160"/>
      <c r="T160" s="160"/>
      <c r="U160" s="160"/>
      <c r="V160" s="160"/>
      <c r="W160" s="160"/>
      <c r="X160" s="160"/>
      <c r="Y160" s="160"/>
      <c r="Z160" s="160"/>
      <c r="AA160" s="160"/>
      <c r="AB160" s="160"/>
      <c r="AC160" s="160"/>
      <c r="AD160" s="160"/>
      <c r="AE160" s="160"/>
      <c r="AF160" s="160"/>
      <c r="AG160" s="160"/>
      <c r="AH160" s="160"/>
      <c r="AI160" s="160"/>
      <c r="AJ160" s="160"/>
      <c r="AK160" s="160"/>
      <c r="AL160" s="160"/>
      <c r="AM160" s="160"/>
      <c r="AN160" s="160"/>
      <c r="AO160" s="160"/>
      <c r="AP160" s="160"/>
      <c r="AQ160" s="160"/>
      <c r="AR160" s="160"/>
      <c r="AS160" s="160"/>
      <c r="AT160" s="160"/>
      <c r="AU160" s="160"/>
      <c r="AV160" s="160"/>
      <c r="AW160" s="160"/>
      <c r="AX160" s="160"/>
      <c r="AY160" s="160"/>
      <c r="AZ160" s="160"/>
      <c r="BA160" s="160"/>
      <c r="BB160" s="160"/>
      <c r="BC160" s="160"/>
      <c r="BD160" s="160"/>
      <c r="BE160" s="160"/>
    </row>
    <row r="161" spans="1:57">
      <c r="A161" s="110"/>
      <c r="B161" s="110"/>
      <c r="C161" s="110"/>
      <c r="D161" s="110"/>
      <c r="E161" s="110"/>
      <c r="F161" s="160"/>
      <c r="G161" s="160"/>
      <c r="H161" s="160"/>
      <c r="I161" s="160"/>
      <c r="J161" s="160"/>
      <c r="K161" s="160"/>
      <c r="L161" s="160"/>
      <c r="M161" s="160"/>
      <c r="N161" s="160"/>
      <c r="O161" s="160"/>
      <c r="P161" s="160"/>
      <c r="Q161" s="160"/>
      <c r="R161" s="160"/>
      <c r="S161" s="160"/>
      <c r="T161" s="160"/>
      <c r="U161" s="160"/>
      <c r="V161" s="160"/>
      <c r="W161" s="160"/>
      <c r="X161" s="160"/>
      <c r="Y161" s="160"/>
      <c r="Z161" s="160"/>
      <c r="AA161" s="160"/>
      <c r="AB161" s="160"/>
      <c r="AC161" s="160"/>
      <c r="AD161" s="160"/>
      <c r="AE161" s="160"/>
      <c r="AF161" s="160"/>
      <c r="AG161" s="160"/>
      <c r="AH161" s="160"/>
      <c r="AI161" s="160"/>
      <c r="AJ161" s="160"/>
      <c r="AK161" s="160"/>
      <c r="AL161" s="160"/>
      <c r="AM161" s="160"/>
      <c r="AN161" s="160"/>
      <c r="AO161" s="160"/>
      <c r="AP161" s="160"/>
      <c r="AQ161" s="160"/>
      <c r="AR161" s="160"/>
      <c r="AS161" s="160"/>
      <c r="AT161" s="160"/>
      <c r="AU161" s="160"/>
      <c r="AV161" s="160"/>
      <c r="AW161" s="160"/>
      <c r="AX161" s="160"/>
      <c r="AY161" s="160"/>
      <c r="AZ161" s="160"/>
      <c r="BA161" s="160"/>
      <c r="BB161" s="160"/>
      <c r="BC161" s="160"/>
      <c r="BD161" s="160"/>
      <c r="BE161" s="160"/>
    </row>
    <row r="162" spans="1:57">
      <c r="A162" s="110"/>
      <c r="B162" s="110"/>
      <c r="C162" s="110"/>
      <c r="D162" s="110"/>
      <c r="E162" s="110"/>
      <c r="F162" s="160"/>
      <c r="G162" s="160"/>
      <c r="H162" s="160"/>
      <c r="I162" s="160"/>
      <c r="J162" s="160"/>
      <c r="K162" s="160"/>
      <c r="L162" s="160"/>
      <c r="M162" s="160"/>
      <c r="N162" s="160"/>
      <c r="O162" s="160"/>
      <c r="P162" s="160"/>
      <c r="Q162" s="160"/>
      <c r="R162" s="160"/>
      <c r="S162" s="160"/>
      <c r="T162" s="160"/>
      <c r="U162" s="160"/>
      <c r="V162" s="160"/>
      <c r="W162" s="160"/>
      <c r="X162" s="160"/>
      <c r="Y162" s="160"/>
      <c r="Z162" s="160"/>
      <c r="AA162" s="160"/>
      <c r="AB162" s="160"/>
      <c r="AC162" s="160"/>
      <c r="AD162" s="160"/>
      <c r="AE162" s="160"/>
      <c r="AF162" s="160"/>
      <c r="AG162" s="160"/>
      <c r="AH162" s="160"/>
      <c r="AI162" s="160"/>
      <c r="AJ162" s="160"/>
      <c r="AK162" s="160"/>
      <c r="AL162" s="160"/>
      <c r="AM162" s="160"/>
      <c r="AN162" s="160"/>
      <c r="AO162" s="160"/>
      <c r="AP162" s="160"/>
      <c r="AQ162" s="160"/>
      <c r="AR162" s="160"/>
      <c r="AS162" s="160"/>
      <c r="AT162" s="160"/>
      <c r="AU162" s="160"/>
      <c r="AV162" s="160"/>
      <c r="AW162" s="160"/>
      <c r="AX162" s="160"/>
      <c r="AY162" s="160"/>
      <c r="AZ162" s="160"/>
      <c r="BA162" s="160"/>
      <c r="BB162" s="160"/>
      <c r="BC162" s="160"/>
      <c r="BD162" s="160"/>
      <c r="BE162" s="160"/>
    </row>
    <row r="163" spans="1:57">
      <c r="A163" s="110"/>
      <c r="B163" s="110"/>
      <c r="C163" s="110"/>
      <c r="D163" s="110"/>
      <c r="E163" s="110"/>
      <c r="F163" s="160"/>
      <c r="G163" s="160"/>
      <c r="H163" s="160"/>
      <c r="I163" s="160"/>
      <c r="J163" s="160"/>
      <c r="K163" s="160"/>
      <c r="L163" s="160"/>
      <c r="M163" s="160"/>
      <c r="N163" s="160"/>
      <c r="O163" s="160"/>
      <c r="P163" s="160"/>
      <c r="Q163" s="160"/>
      <c r="R163" s="160"/>
      <c r="S163" s="160"/>
      <c r="T163" s="160"/>
      <c r="U163" s="160"/>
      <c r="V163" s="160"/>
      <c r="W163" s="160"/>
      <c r="X163" s="160"/>
      <c r="Y163" s="160"/>
      <c r="Z163" s="160"/>
      <c r="AA163" s="160"/>
      <c r="AB163" s="160"/>
      <c r="AC163" s="160"/>
      <c r="AD163" s="160"/>
      <c r="AE163" s="160"/>
      <c r="AF163" s="160"/>
      <c r="AG163" s="160"/>
      <c r="AH163" s="160"/>
      <c r="AI163" s="160"/>
      <c r="AJ163" s="160"/>
      <c r="AK163" s="160"/>
      <c r="AL163" s="160"/>
      <c r="AM163" s="160"/>
      <c r="AN163" s="160"/>
      <c r="AO163" s="160"/>
      <c r="AP163" s="160"/>
      <c r="AQ163" s="160"/>
      <c r="AR163" s="160"/>
      <c r="AS163" s="160"/>
      <c r="AT163" s="160"/>
      <c r="AU163" s="160"/>
      <c r="AV163" s="160"/>
      <c r="AW163" s="160"/>
      <c r="AX163" s="160"/>
      <c r="AY163" s="160"/>
      <c r="AZ163" s="160"/>
      <c r="BA163" s="160"/>
      <c r="BB163" s="160"/>
      <c r="BC163" s="160"/>
      <c r="BD163" s="160"/>
      <c r="BE163" s="160"/>
    </row>
    <row r="164" spans="1:57">
      <c r="A164" s="110"/>
      <c r="B164" s="110"/>
      <c r="C164" s="110"/>
      <c r="D164" s="110"/>
      <c r="E164" s="110"/>
      <c r="F164" s="160"/>
      <c r="G164" s="160"/>
      <c r="H164" s="160"/>
      <c r="I164" s="160"/>
      <c r="J164" s="160"/>
      <c r="K164" s="160"/>
      <c r="L164" s="160"/>
      <c r="M164" s="160"/>
      <c r="N164" s="160"/>
      <c r="O164" s="160"/>
      <c r="P164" s="160"/>
      <c r="Q164" s="160"/>
      <c r="R164" s="160"/>
      <c r="S164" s="160"/>
      <c r="T164" s="160"/>
      <c r="U164" s="160"/>
      <c r="V164" s="160"/>
      <c r="W164" s="160"/>
      <c r="X164" s="160"/>
      <c r="Y164" s="160"/>
      <c r="Z164" s="160"/>
      <c r="AA164" s="160"/>
      <c r="AB164" s="160"/>
      <c r="AC164" s="160"/>
      <c r="AD164" s="160"/>
      <c r="AE164" s="160"/>
      <c r="AF164" s="160"/>
      <c r="AG164" s="160"/>
      <c r="AH164" s="160"/>
      <c r="AI164" s="160"/>
      <c r="AJ164" s="160"/>
      <c r="AK164" s="160"/>
      <c r="AL164" s="160"/>
      <c r="AM164" s="160"/>
      <c r="AN164" s="160"/>
      <c r="AO164" s="160"/>
      <c r="AP164" s="160"/>
      <c r="AQ164" s="160"/>
      <c r="AR164" s="160"/>
      <c r="AS164" s="160"/>
      <c r="AT164" s="160"/>
      <c r="AU164" s="160"/>
      <c r="AV164" s="160"/>
      <c r="AW164" s="160"/>
      <c r="AX164" s="160"/>
      <c r="AY164" s="160"/>
      <c r="AZ164" s="160"/>
      <c r="BA164" s="160"/>
      <c r="BB164" s="160"/>
      <c r="BC164" s="160"/>
      <c r="BD164" s="160"/>
      <c r="BE164" s="160"/>
    </row>
    <row r="165" spans="1:57">
      <c r="A165" s="110"/>
      <c r="B165" s="110"/>
      <c r="C165" s="110"/>
      <c r="D165" s="110"/>
      <c r="E165" s="110"/>
      <c r="F165" s="160"/>
      <c r="G165" s="160"/>
      <c r="H165" s="160"/>
      <c r="I165" s="160"/>
      <c r="J165" s="160"/>
      <c r="K165" s="160"/>
      <c r="L165" s="160"/>
      <c r="M165" s="160"/>
      <c r="N165" s="160"/>
      <c r="O165" s="160"/>
      <c r="P165" s="160"/>
      <c r="Q165" s="160"/>
      <c r="R165" s="160"/>
      <c r="S165" s="160"/>
      <c r="T165" s="160"/>
      <c r="U165" s="160"/>
      <c r="V165" s="160"/>
      <c r="W165" s="160"/>
      <c r="X165" s="160"/>
      <c r="Y165" s="160"/>
      <c r="Z165" s="160"/>
      <c r="AA165" s="160"/>
      <c r="AB165" s="160"/>
      <c r="AC165" s="160"/>
      <c r="AD165" s="160"/>
      <c r="AE165" s="160"/>
      <c r="AF165" s="160"/>
      <c r="AG165" s="160"/>
      <c r="AH165" s="160"/>
      <c r="AI165" s="160"/>
      <c r="AJ165" s="160"/>
      <c r="AK165" s="160"/>
      <c r="AL165" s="160"/>
      <c r="AM165" s="160"/>
      <c r="AN165" s="160"/>
      <c r="AO165" s="160"/>
      <c r="AP165" s="160"/>
      <c r="AQ165" s="160"/>
      <c r="AR165" s="160"/>
      <c r="AS165" s="160"/>
      <c r="AT165" s="160"/>
      <c r="AU165" s="160"/>
      <c r="AV165" s="160"/>
      <c r="AW165" s="160"/>
      <c r="AX165" s="160"/>
      <c r="AY165" s="160"/>
      <c r="AZ165" s="160"/>
      <c r="BA165" s="160"/>
      <c r="BB165" s="160"/>
      <c r="BC165" s="160"/>
      <c r="BD165" s="160"/>
      <c r="BE165" s="160"/>
    </row>
    <row r="166" spans="1:57">
      <c r="A166" s="110"/>
      <c r="B166" s="110"/>
      <c r="C166" s="110"/>
      <c r="D166" s="110"/>
      <c r="E166" s="110"/>
      <c r="F166" s="160"/>
      <c r="G166" s="160"/>
      <c r="H166" s="160"/>
      <c r="I166" s="160"/>
      <c r="J166" s="160"/>
      <c r="K166" s="160"/>
      <c r="L166" s="160"/>
      <c r="M166" s="160"/>
      <c r="N166" s="160"/>
      <c r="O166" s="160"/>
      <c r="P166" s="160"/>
      <c r="Q166" s="160"/>
      <c r="R166" s="160"/>
      <c r="S166" s="160"/>
      <c r="T166" s="160"/>
      <c r="U166" s="160"/>
      <c r="V166" s="160"/>
      <c r="W166" s="160"/>
      <c r="X166" s="160"/>
      <c r="Y166" s="160"/>
      <c r="Z166" s="160"/>
      <c r="AA166" s="160"/>
      <c r="AB166" s="160"/>
      <c r="AC166" s="160"/>
      <c r="AD166" s="160"/>
      <c r="AE166" s="160"/>
      <c r="AF166" s="160"/>
      <c r="AG166" s="160"/>
      <c r="AH166" s="160"/>
      <c r="AI166" s="160"/>
      <c r="AJ166" s="160"/>
      <c r="AK166" s="160"/>
      <c r="AL166" s="160"/>
      <c r="AM166" s="160"/>
      <c r="AN166" s="160"/>
      <c r="AO166" s="160"/>
      <c r="AP166" s="160"/>
      <c r="AQ166" s="160"/>
      <c r="AR166" s="160"/>
      <c r="AS166" s="160"/>
      <c r="AT166" s="160"/>
      <c r="AU166" s="160"/>
      <c r="AV166" s="160"/>
      <c r="AW166" s="160"/>
      <c r="AX166" s="160"/>
      <c r="AY166" s="160"/>
      <c r="AZ166" s="160"/>
      <c r="BA166" s="160"/>
      <c r="BB166" s="160"/>
      <c r="BC166" s="160"/>
      <c r="BD166" s="160"/>
      <c r="BE166" s="160"/>
    </row>
    <row r="167" spans="1:57">
      <c r="A167" s="110"/>
      <c r="B167" s="110"/>
      <c r="C167" s="110"/>
      <c r="D167" s="110"/>
      <c r="E167" s="110"/>
      <c r="F167" s="160"/>
      <c r="G167" s="160"/>
      <c r="H167" s="160"/>
      <c r="I167" s="160"/>
      <c r="J167" s="160"/>
      <c r="K167" s="160"/>
      <c r="L167" s="160"/>
      <c r="M167" s="160"/>
      <c r="N167" s="160"/>
      <c r="O167" s="160"/>
      <c r="P167" s="160"/>
      <c r="Q167" s="160"/>
      <c r="R167" s="160"/>
      <c r="S167" s="160"/>
      <c r="T167" s="160"/>
      <c r="U167" s="160"/>
      <c r="V167" s="160"/>
      <c r="W167" s="160"/>
      <c r="X167" s="160"/>
      <c r="Y167" s="160"/>
      <c r="Z167" s="160"/>
      <c r="AA167" s="160"/>
      <c r="AB167" s="160"/>
      <c r="AC167" s="160"/>
      <c r="AD167" s="160"/>
      <c r="AE167" s="160"/>
      <c r="AF167" s="160"/>
      <c r="AG167" s="160"/>
      <c r="AH167" s="160"/>
      <c r="AI167" s="160"/>
      <c r="AJ167" s="160"/>
      <c r="AK167" s="160"/>
      <c r="AL167" s="160"/>
      <c r="AM167" s="160"/>
      <c r="AN167" s="160"/>
      <c r="AO167" s="160"/>
      <c r="AP167" s="160"/>
      <c r="AQ167" s="160"/>
      <c r="AR167" s="160"/>
      <c r="AS167" s="160"/>
      <c r="AT167" s="160"/>
      <c r="AU167" s="160"/>
      <c r="AV167" s="160"/>
      <c r="AW167" s="160"/>
      <c r="AX167" s="160"/>
      <c r="AY167" s="160"/>
      <c r="AZ167" s="160"/>
      <c r="BA167" s="160"/>
      <c r="BB167" s="160"/>
      <c r="BC167" s="160"/>
      <c r="BD167" s="160"/>
      <c r="BE167" s="160"/>
    </row>
    <row r="168" spans="1:57">
      <c r="A168" s="110"/>
      <c r="B168" s="110"/>
      <c r="C168" s="110"/>
      <c r="D168" s="110"/>
      <c r="E168" s="110"/>
      <c r="F168" s="160"/>
      <c r="G168" s="160"/>
      <c r="H168" s="160"/>
      <c r="I168" s="160"/>
      <c r="J168" s="160"/>
      <c r="K168" s="160"/>
      <c r="L168" s="160"/>
      <c r="M168" s="160"/>
      <c r="N168" s="160"/>
      <c r="O168" s="160"/>
      <c r="P168" s="160"/>
      <c r="Q168" s="160"/>
      <c r="R168" s="160"/>
      <c r="S168" s="160"/>
      <c r="T168" s="160"/>
      <c r="U168" s="160"/>
      <c r="V168" s="160"/>
      <c r="W168" s="160"/>
      <c r="X168" s="160"/>
      <c r="Y168" s="160"/>
      <c r="Z168" s="160"/>
      <c r="AA168" s="160"/>
      <c r="AB168" s="160"/>
      <c r="AC168" s="160"/>
      <c r="AD168" s="160"/>
      <c r="AE168" s="160"/>
      <c r="AF168" s="160"/>
      <c r="AG168" s="160"/>
      <c r="AH168" s="160"/>
      <c r="AI168" s="160"/>
      <c r="AJ168" s="160"/>
      <c r="AK168" s="160"/>
      <c r="AL168" s="160"/>
      <c r="AM168" s="160"/>
      <c r="AN168" s="160"/>
      <c r="AO168" s="160"/>
      <c r="AP168" s="160"/>
      <c r="AQ168" s="160"/>
      <c r="AR168" s="160"/>
      <c r="AS168" s="160"/>
      <c r="AT168" s="160"/>
      <c r="AU168" s="160"/>
      <c r="AV168" s="160"/>
      <c r="AW168" s="160"/>
      <c r="AX168" s="160"/>
      <c r="AY168" s="160"/>
      <c r="AZ168" s="160"/>
      <c r="BA168" s="160"/>
      <c r="BB168" s="160"/>
      <c r="BC168" s="160"/>
      <c r="BD168" s="160"/>
      <c r="BE168" s="160"/>
    </row>
    <row r="169" spans="1:57">
      <c r="A169" s="110"/>
      <c r="B169" s="110"/>
      <c r="C169" s="110"/>
      <c r="D169" s="110"/>
      <c r="E169" s="110"/>
      <c r="F169" s="160"/>
      <c r="G169" s="160"/>
      <c r="H169" s="160"/>
      <c r="I169" s="160"/>
      <c r="J169" s="160"/>
      <c r="K169" s="160"/>
      <c r="L169" s="160"/>
      <c r="M169" s="160"/>
      <c r="N169" s="160"/>
      <c r="O169" s="160"/>
      <c r="P169" s="160"/>
      <c r="Q169" s="160"/>
      <c r="R169" s="160"/>
      <c r="S169" s="160"/>
      <c r="T169" s="160"/>
      <c r="U169" s="160"/>
      <c r="V169" s="160"/>
      <c r="W169" s="160"/>
      <c r="X169" s="160"/>
      <c r="Y169" s="160"/>
      <c r="Z169" s="160"/>
      <c r="AA169" s="160"/>
      <c r="AB169" s="160"/>
      <c r="AC169" s="160"/>
      <c r="AD169" s="160"/>
      <c r="AE169" s="160"/>
      <c r="AF169" s="160"/>
      <c r="AG169" s="160"/>
      <c r="AH169" s="160"/>
      <c r="AI169" s="160"/>
      <c r="AJ169" s="160"/>
      <c r="AK169" s="160"/>
      <c r="AL169" s="160"/>
      <c r="AM169" s="160"/>
      <c r="AN169" s="160"/>
      <c r="AO169" s="160"/>
      <c r="AP169" s="160"/>
      <c r="AQ169" s="160"/>
      <c r="AR169" s="160"/>
      <c r="AS169" s="160"/>
      <c r="AT169" s="160"/>
      <c r="AU169" s="160"/>
      <c r="AV169" s="160"/>
      <c r="AW169" s="160"/>
      <c r="AX169" s="160"/>
      <c r="AY169" s="160"/>
      <c r="AZ169" s="160"/>
      <c r="BA169" s="160"/>
      <c r="BB169" s="160"/>
      <c r="BC169" s="160"/>
      <c r="BD169" s="160"/>
      <c r="BE169" s="160"/>
    </row>
    <row r="170" spans="1:57">
      <c r="A170" s="110"/>
      <c r="B170" s="110"/>
      <c r="C170" s="110"/>
      <c r="D170" s="110"/>
      <c r="E170" s="110"/>
      <c r="F170" s="160"/>
      <c r="G170" s="160"/>
      <c r="H170" s="160"/>
      <c r="I170" s="160"/>
      <c r="J170" s="160"/>
      <c r="K170" s="160"/>
      <c r="L170" s="160"/>
      <c r="M170" s="160"/>
      <c r="N170" s="160"/>
      <c r="O170" s="160"/>
      <c r="P170" s="160"/>
      <c r="Q170" s="160"/>
      <c r="R170" s="160"/>
      <c r="S170" s="160"/>
      <c r="T170" s="160"/>
      <c r="U170" s="160"/>
      <c r="V170" s="160"/>
      <c r="W170" s="160"/>
      <c r="X170" s="160"/>
      <c r="Y170" s="160"/>
      <c r="Z170" s="160"/>
      <c r="AA170" s="160"/>
      <c r="AB170" s="160"/>
      <c r="AC170" s="160"/>
      <c r="AD170" s="160"/>
      <c r="AE170" s="160"/>
      <c r="AF170" s="160"/>
      <c r="AG170" s="160"/>
      <c r="AH170" s="160"/>
      <c r="AI170" s="160"/>
      <c r="AJ170" s="160"/>
      <c r="AK170" s="160"/>
      <c r="AL170" s="160"/>
      <c r="AM170" s="160"/>
      <c r="AN170" s="160"/>
      <c r="AO170" s="160"/>
      <c r="AP170" s="160"/>
      <c r="AQ170" s="160"/>
      <c r="AR170" s="160"/>
      <c r="AS170" s="160"/>
      <c r="AT170" s="160"/>
      <c r="AU170" s="160"/>
      <c r="AV170" s="160"/>
      <c r="AW170" s="160"/>
      <c r="AX170" s="160"/>
      <c r="AY170" s="160"/>
      <c r="AZ170" s="160"/>
      <c r="BA170" s="160"/>
      <c r="BB170" s="160"/>
      <c r="BC170" s="160"/>
      <c r="BD170" s="160"/>
      <c r="BE170" s="160"/>
    </row>
    <row r="171" spans="1:57">
      <c r="A171" s="110"/>
      <c r="B171" s="110"/>
      <c r="C171" s="110"/>
      <c r="D171" s="110"/>
      <c r="E171" s="110"/>
      <c r="F171" s="160"/>
      <c r="G171" s="160"/>
      <c r="H171" s="160"/>
      <c r="I171" s="160"/>
      <c r="J171" s="160"/>
      <c r="K171" s="160"/>
      <c r="L171" s="160"/>
      <c r="M171" s="160"/>
      <c r="N171" s="160"/>
      <c r="O171" s="160"/>
      <c r="P171" s="160"/>
      <c r="Q171" s="160"/>
      <c r="R171" s="160"/>
      <c r="S171" s="160"/>
      <c r="T171" s="160"/>
      <c r="U171" s="160"/>
      <c r="V171" s="160"/>
      <c r="W171" s="160"/>
      <c r="X171" s="160"/>
      <c r="Y171" s="160"/>
      <c r="Z171" s="160"/>
      <c r="AA171" s="160"/>
      <c r="AB171" s="160"/>
      <c r="AC171" s="160"/>
      <c r="AD171" s="160"/>
      <c r="AE171" s="160"/>
      <c r="AF171" s="160"/>
      <c r="AG171" s="160"/>
      <c r="AH171" s="160"/>
      <c r="AI171" s="160"/>
      <c r="AJ171" s="160"/>
      <c r="AK171" s="160"/>
      <c r="AL171" s="160"/>
      <c r="AM171" s="160"/>
      <c r="AN171" s="160"/>
      <c r="AO171" s="160"/>
      <c r="AP171" s="160"/>
      <c r="AQ171" s="160"/>
      <c r="AR171" s="160"/>
      <c r="AS171" s="160"/>
      <c r="AT171" s="160"/>
      <c r="AU171" s="160"/>
      <c r="AV171" s="160"/>
      <c r="AW171" s="160"/>
      <c r="AX171" s="160"/>
      <c r="AY171" s="160"/>
      <c r="AZ171" s="160"/>
      <c r="BA171" s="160"/>
      <c r="BB171" s="160"/>
      <c r="BC171" s="160"/>
      <c r="BD171" s="160"/>
      <c r="BE171" s="160"/>
    </row>
    <row r="172" spans="1:57">
      <c r="A172" s="110"/>
      <c r="B172" s="110"/>
      <c r="C172" s="110"/>
      <c r="D172" s="110"/>
      <c r="E172" s="110"/>
      <c r="F172" s="160"/>
      <c r="G172" s="160"/>
      <c r="H172" s="160"/>
      <c r="I172" s="160"/>
      <c r="J172" s="160"/>
      <c r="K172" s="160"/>
      <c r="L172" s="160"/>
      <c r="M172" s="160"/>
      <c r="N172" s="160"/>
      <c r="O172" s="160"/>
      <c r="P172" s="160"/>
      <c r="Q172" s="160"/>
      <c r="R172" s="160"/>
      <c r="S172" s="160"/>
      <c r="T172" s="160"/>
      <c r="U172" s="160"/>
      <c r="V172" s="160"/>
      <c r="W172" s="160"/>
      <c r="X172" s="160"/>
      <c r="Y172" s="160"/>
      <c r="Z172" s="160"/>
      <c r="AA172" s="160"/>
      <c r="AB172" s="160"/>
      <c r="AC172" s="160"/>
      <c r="AD172" s="160"/>
      <c r="AE172" s="160"/>
      <c r="AF172" s="160"/>
      <c r="AG172" s="160"/>
      <c r="AH172" s="160"/>
      <c r="AI172" s="160"/>
      <c r="AJ172" s="160"/>
      <c r="AK172" s="160"/>
      <c r="AL172" s="160"/>
      <c r="AM172" s="160"/>
      <c r="AN172" s="160"/>
      <c r="AO172" s="160"/>
      <c r="AP172" s="160"/>
      <c r="AQ172" s="160"/>
      <c r="AR172" s="160"/>
      <c r="AS172" s="160"/>
      <c r="AT172" s="160"/>
      <c r="AU172" s="160"/>
      <c r="AV172" s="160"/>
      <c r="AW172" s="160"/>
      <c r="AX172" s="160"/>
      <c r="AY172" s="160"/>
      <c r="AZ172" s="160"/>
      <c r="BA172" s="160"/>
      <c r="BB172" s="160"/>
      <c r="BC172" s="160"/>
      <c r="BD172" s="160"/>
      <c r="BE172" s="160"/>
    </row>
    <row r="173" spans="1:57">
      <c r="A173" s="110"/>
      <c r="B173" s="110"/>
      <c r="C173" s="110"/>
      <c r="D173" s="110"/>
      <c r="E173" s="110"/>
      <c r="F173" s="160"/>
      <c r="G173" s="160"/>
      <c r="H173" s="160"/>
      <c r="I173" s="160"/>
      <c r="J173" s="160"/>
      <c r="K173" s="160"/>
      <c r="L173" s="160"/>
      <c r="M173" s="160"/>
      <c r="N173" s="160"/>
      <c r="O173" s="160"/>
      <c r="P173" s="160"/>
      <c r="Q173" s="160"/>
      <c r="R173" s="160"/>
      <c r="S173" s="160"/>
      <c r="T173" s="160"/>
      <c r="U173" s="160"/>
      <c r="V173" s="160"/>
      <c r="W173" s="160"/>
      <c r="X173" s="160"/>
      <c r="Y173" s="160"/>
      <c r="Z173" s="160"/>
      <c r="AA173" s="160"/>
      <c r="AB173" s="160"/>
      <c r="AC173" s="160"/>
      <c r="AD173" s="160"/>
      <c r="AE173" s="160"/>
      <c r="AF173" s="160"/>
      <c r="AG173" s="160"/>
      <c r="AH173" s="160"/>
      <c r="AI173" s="160"/>
      <c r="AJ173" s="160"/>
      <c r="AK173" s="160"/>
      <c r="AL173" s="160"/>
      <c r="AM173" s="160"/>
      <c r="AN173" s="160"/>
      <c r="AO173" s="160"/>
      <c r="AP173" s="160"/>
      <c r="AQ173" s="160"/>
      <c r="AR173" s="160"/>
      <c r="AS173" s="160"/>
      <c r="AT173" s="160"/>
      <c r="AU173" s="160"/>
      <c r="AV173" s="160"/>
      <c r="AW173" s="160"/>
      <c r="AX173" s="160"/>
      <c r="AY173" s="160"/>
      <c r="AZ173" s="160"/>
      <c r="BA173" s="160"/>
      <c r="BB173" s="160"/>
      <c r="BC173" s="160"/>
      <c r="BD173" s="160"/>
      <c r="BE173" s="160"/>
    </row>
    <row r="174" spans="1:57">
      <c r="A174" s="110"/>
      <c r="B174" s="110"/>
      <c r="C174" s="110"/>
      <c r="D174" s="110"/>
      <c r="E174" s="110"/>
      <c r="F174" s="160"/>
      <c r="G174" s="160"/>
      <c r="H174" s="160"/>
      <c r="I174" s="160"/>
      <c r="J174" s="160"/>
      <c r="K174" s="160"/>
      <c r="L174" s="160"/>
      <c r="M174" s="160"/>
      <c r="N174" s="160"/>
      <c r="O174" s="160"/>
      <c r="P174" s="160"/>
      <c r="Q174" s="160"/>
      <c r="R174" s="160"/>
      <c r="S174" s="160"/>
      <c r="T174" s="160"/>
      <c r="U174" s="160"/>
      <c r="V174" s="160"/>
      <c r="W174" s="160"/>
      <c r="X174" s="160"/>
      <c r="Y174" s="160"/>
      <c r="Z174" s="160"/>
      <c r="AA174" s="160"/>
      <c r="AB174" s="160"/>
      <c r="AC174" s="160"/>
      <c r="AD174" s="160"/>
      <c r="AE174" s="160"/>
      <c r="AF174" s="160"/>
      <c r="AG174" s="160"/>
      <c r="AH174" s="160"/>
      <c r="AI174" s="160"/>
      <c r="AJ174" s="160"/>
      <c r="AK174" s="160"/>
      <c r="AL174" s="160"/>
      <c r="AM174" s="160"/>
      <c r="AN174" s="160"/>
      <c r="AO174" s="160"/>
      <c r="AP174" s="160"/>
      <c r="AQ174" s="160"/>
      <c r="AR174" s="160"/>
      <c r="AS174" s="160"/>
      <c r="AT174" s="160"/>
      <c r="AU174" s="160"/>
      <c r="AV174" s="160"/>
      <c r="AW174" s="160"/>
      <c r="AX174" s="160"/>
      <c r="AY174" s="160"/>
      <c r="AZ174" s="160"/>
      <c r="BA174" s="160"/>
      <c r="BB174" s="160"/>
      <c r="BC174" s="160"/>
      <c r="BD174" s="160"/>
      <c r="BE174" s="160"/>
    </row>
    <row r="175" spans="1:57">
      <c r="A175" s="110"/>
      <c r="B175" s="110"/>
      <c r="C175" s="110"/>
      <c r="D175" s="110"/>
      <c r="E175" s="110"/>
      <c r="F175" s="160"/>
      <c r="G175" s="160"/>
      <c r="H175" s="160"/>
      <c r="I175" s="160"/>
      <c r="J175" s="160"/>
      <c r="K175" s="160"/>
      <c r="L175" s="160"/>
      <c r="M175" s="160"/>
      <c r="N175" s="160"/>
      <c r="O175" s="160"/>
      <c r="P175" s="160"/>
      <c r="Q175" s="160"/>
      <c r="R175" s="160"/>
      <c r="S175" s="160"/>
      <c r="T175" s="160"/>
      <c r="U175" s="160"/>
      <c r="V175" s="160"/>
      <c r="W175" s="160"/>
      <c r="X175" s="160"/>
      <c r="Y175" s="160"/>
      <c r="Z175" s="160"/>
      <c r="AA175" s="160"/>
      <c r="AB175" s="160"/>
      <c r="AC175" s="160"/>
      <c r="AD175" s="160"/>
      <c r="AE175" s="160"/>
      <c r="AF175" s="160"/>
      <c r="AG175" s="160"/>
      <c r="AH175" s="160"/>
      <c r="AI175" s="160"/>
      <c r="AJ175" s="160"/>
      <c r="AK175" s="160"/>
      <c r="AL175" s="160"/>
      <c r="AM175" s="160"/>
      <c r="AN175" s="160"/>
      <c r="AO175" s="160"/>
      <c r="AP175" s="160"/>
      <c r="AQ175" s="160"/>
      <c r="AR175" s="160"/>
      <c r="AS175" s="160"/>
      <c r="AT175" s="160"/>
      <c r="AU175" s="160"/>
      <c r="AV175" s="160"/>
      <c r="AW175" s="160"/>
      <c r="AX175" s="160"/>
      <c r="AY175" s="160"/>
      <c r="AZ175" s="160"/>
      <c r="BA175" s="160"/>
      <c r="BB175" s="160"/>
      <c r="BC175" s="160"/>
      <c r="BD175" s="160"/>
      <c r="BE175" s="160"/>
    </row>
    <row r="176" spans="1:57">
      <c r="A176" s="110"/>
      <c r="B176" s="110"/>
      <c r="C176" s="110"/>
      <c r="D176" s="110"/>
      <c r="E176" s="110"/>
      <c r="F176" s="160"/>
      <c r="G176" s="160"/>
      <c r="H176" s="160"/>
      <c r="I176" s="160"/>
      <c r="J176" s="160"/>
      <c r="K176" s="160"/>
      <c r="L176" s="160"/>
      <c r="M176" s="160"/>
      <c r="N176" s="160"/>
      <c r="O176" s="160"/>
      <c r="P176" s="160"/>
      <c r="Q176" s="160"/>
      <c r="R176" s="160"/>
      <c r="S176" s="160"/>
      <c r="T176" s="160"/>
      <c r="U176" s="160"/>
      <c r="V176" s="160"/>
      <c r="W176" s="160"/>
      <c r="X176" s="160"/>
      <c r="Y176" s="160"/>
      <c r="Z176" s="160"/>
      <c r="AA176" s="160"/>
      <c r="AB176" s="160"/>
      <c r="AC176" s="160"/>
      <c r="AD176" s="160"/>
      <c r="AE176" s="160"/>
      <c r="AF176" s="160"/>
      <c r="AG176" s="160"/>
      <c r="AH176" s="160"/>
      <c r="AI176" s="160"/>
      <c r="AJ176" s="160"/>
      <c r="AK176" s="160"/>
      <c r="AL176" s="160"/>
      <c r="AM176" s="160"/>
      <c r="AN176" s="160"/>
      <c r="AO176" s="160"/>
      <c r="AP176" s="160"/>
      <c r="AQ176" s="160"/>
      <c r="AR176" s="160"/>
      <c r="AS176" s="160"/>
      <c r="AT176" s="160"/>
      <c r="AU176" s="160"/>
      <c r="AV176" s="160"/>
      <c r="AW176" s="160"/>
      <c r="AX176" s="160"/>
      <c r="AY176" s="160"/>
      <c r="AZ176" s="160"/>
      <c r="BA176" s="160"/>
      <c r="BB176" s="160"/>
      <c r="BC176" s="160"/>
      <c r="BD176" s="160"/>
      <c r="BE176" s="160"/>
    </row>
    <row r="177" spans="1:57">
      <c r="A177" s="110"/>
      <c r="B177" s="110"/>
      <c r="C177" s="110"/>
      <c r="D177" s="110"/>
      <c r="E177" s="110"/>
      <c r="F177" s="160"/>
      <c r="G177" s="160"/>
      <c r="H177" s="160"/>
      <c r="I177" s="160"/>
      <c r="J177" s="160"/>
      <c r="K177" s="160"/>
      <c r="L177" s="160"/>
      <c r="M177" s="160"/>
      <c r="N177" s="160"/>
      <c r="O177" s="160"/>
      <c r="P177" s="160"/>
      <c r="Q177" s="160"/>
      <c r="R177" s="160"/>
      <c r="S177" s="160"/>
      <c r="T177" s="160"/>
      <c r="U177" s="160"/>
      <c r="V177" s="160"/>
      <c r="W177" s="160"/>
      <c r="X177" s="160"/>
      <c r="Y177" s="160"/>
      <c r="Z177" s="160"/>
      <c r="AA177" s="160"/>
      <c r="AB177" s="160"/>
      <c r="AC177" s="160"/>
      <c r="AD177" s="160"/>
      <c r="AE177" s="160"/>
      <c r="AF177" s="160"/>
      <c r="AG177" s="160"/>
      <c r="AH177" s="160"/>
      <c r="AI177" s="160"/>
      <c r="AJ177" s="160"/>
      <c r="AK177" s="160"/>
      <c r="AL177" s="160"/>
      <c r="AM177" s="160"/>
      <c r="AN177" s="160"/>
      <c r="AO177" s="160"/>
      <c r="AP177" s="160"/>
      <c r="AQ177" s="160"/>
      <c r="AR177" s="160"/>
      <c r="AS177" s="160"/>
      <c r="AT177" s="160"/>
      <c r="AU177" s="160"/>
      <c r="AV177" s="160"/>
      <c r="AW177" s="160"/>
      <c r="AX177" s="160"/>
      <c r="AY177" s="160"/>
      <c r="AZ177" s="160"/>
      <c r="BA177" s="160"/>
      <c r="BB177" s="160"/>
      <c r="BC177" s="160"/>
      <c r="BD177" s="160"/>
      <c r="BE177" s="160"/>
    </row>
    <row r="178" spans="1:57">
      <c r="A178" s="110"/>
      <c r="B178" s="110"/>
      <c r="C178" s="110"/>
      <c r="D178" s="110"/>
      <c r="E178" s="110"/>
      <c r="F178" s="160"/>
      <c r="G178" s="160"/>
      <c r="H178" s="160"/>
      <c r="I178" s="160"/>
      <c r="J178" s="160"/>
      <c r="K178" s="160"/>
      <c r="L178" s="160"/>
      <c r="M178" s="160"/>
      <c r="N178" s="160"/>
      <c r="O178" s="160"/>
      <c r="P178" s="160"/>
      <c r="Q178" s="160"/>
      <c r="R178" s="160"/>
      <c r="S178" s="160"/>
      <c r="T178" s="160"/>
      <c r="U178" s="160"/>
      <c r="V178" s="160"/>
      <c r="W178" s="160"/>
      <c r="X178" s="160"/>
      <c r="Y178" s="160"/>
      <c r="Z178" s="160"/>
      <c r="AA178" s="160"/>
      <c r="AB178" s="160"/>
      <c r="AC178" s="160"/>
      <c r="AD178" s="160"/>
      <c r="AE178" s="160"/>
      <c r="AF178" s="160"/>
      <c r="AG178" s="160"/>
      <c r="AH178" s="160"/>
      <c r="AI178" s="160"/>
      <c r="AJ178" s="160"/>
      <c r="AK178" s="160"/>
      <c r="AL178" s="160"/>
      <c r="AM178" s="160"/>
      <c r="AN178" s="160"/>
      <c r="AO178" s="160"/>
      <c r="AP178" s="160"/>
      <c r="AQ178" s="160"/>
      <c r="AR178" s="160"/>
      <c r="AS178" s="160"/>
      <c r="AT178" s="160"/>
      <c r="AU178" s="160"/>
      <c r="AV178" s="160"/>
      <c r="AW178" s="160"/>
      <c r="AX178" s="160"/>
      <c r="AY178" s="160"/>
      <c r="AZ178" s="160"/>
      <c r="BA178" s="160"/>
      <c r="BB178" s="160"/>
      <c r="BC178" s="160"/>
      <c r="BD178" s="160"/>
      <c r="BE178" s="160"/>
    </row>
    <row r="179" spans="1:57">
      <c r="A179" s="110"/>
      <c r="B179" s="110"/>
      <c r="C179" s="110"/>
      <c r="D179" s="110"/>
      <c r="E179" s="110"/>
      <c r="F179" s="160"/>
      <c r="G179" s="160"/>
      <c r="H179" s="160"/>
      <c r="I179" s="160"/>
      <c r="J179" s="160"/>
      <c r="K179" s="160"/>
      <c r="L179" s="160"/>
      <c r="M179" s="160"/>
      <c r="N179" s="160"/>
      <c r="O179" s="160"/>
      <c r="P179" s="160"/>
      <c r="Q179" s="160"/>
      <c r="R179" s="160"/>
      <c r="S179" s="160"/>
      <c r="T179" s="160"/>
      <c r="U179" s="160"/>
      <c r="V179" s="160"/>
      <c r="W179" s="160"/>
      <c r="X179" s="160"/>
      <c r="Y179" s="160"/>
      <c r="Z179" s="160"/>
      <c r="AA179" s="160"/>
      <c r="AB179" s="160"/>
      <c r="AC179" s="160"/>
      <c r="AD179" s="160"/>
      <c r="AE179" s="160"/>
      <c r="AF179" s="160"/>
      <c r="AG179" s="160"/>
      <c r="AH179" s="160"/>
      <c r="AI179" s="160"/>
      <c r="AJ179" s="160"/>
      <c r="AK179" s="160"/>
      <c r="AL179" s="160"/>
      <c r="AM179" s="160"/>
      <c r="AN179" s="160"/>
      <c r="AO179" s="160"/>
      <c r="AP179" s="160"/>
      <c r="AQ179" s="160"/>
      <c r="AR179" s="160"/>
      <c r="AS179" s="160"/>
      <c r="AT179" s="160"/>
      <c r="AU179" s="160"/>
      <c r="AV179" s="160"/>
      <c r="AW179" s="160"/>
      <c r="AX179" s="160"/>
      <c r="AY179" s="160"/>
      <c r="AZ179" s="160"/>
      <c r="BA179" s="160"/>
      <c r="BB179" s="160"/>
      <c r="BC179" s="160"/>
      <c r="BD179" s="160"/>
      <c r="BE179" s="160"/>
    </row>
    <row r="180" spans="1:57">
      <c r="A180" s="110"/>
      <c r="B180" s="110"/>
      <c r="C180" s="110"/>
      <c r="D180" s="110"/>
      <c r="E180" s="110"/>
      <c r="F180" s="160"/>
      <c r="G180" s="160"/>
      <c r="H180" s="160"/>
      <c r="I180" s="160"/>
      <c r="J180" s="160"/>
      <c r="K180" s="160"/>
      <c r="L180" s="160"/>
      <c r="M180" s="160"/>
      <c r="N180" s="160"/>
      <c r="O180" s="160"/>
      <c r="P180" s="160"/>
      <c r="Q180" s="160"/>
      <c r="R180" s="160"/>
      <c r="S180" s="160"/>
      <c r="T180" s="160"/>
      <c r="U180" s="160"/>
      <c r="V180" s="160"/>
      <c r="W180" s="160"/>
      <c r="X180" s="160"/>
      <c r="Y180" s="160"/>
      <c r="Z180" s="160"/>
      <c r="AA180" s="160"/>
      <c r="AB180" s="160"/>
      <c r="AC180" s="160"/>
      <c r="AD180" s="160"/>
      <c r="AE180" s="160"/>
      <c r="AF180" s="160"/>
      <c r="AG180" s="160"/>
      <c r="AH180" s="160"/>
      <c r="AI180" s="160"/>
      <c r="AJ180" s="160"/>
      <c r="AK180" s="160"/>
      <c r="AL180" s="160"/>
      <c r="AM180" s="160"/>
      <c r="AN180" s="160"/>
      <c r="AO180" s="160"/>
      <c r="AP180" s="160"/>
      <c r="AQ180" s="160"/>
      <c r="AR180" s="160"/>
      <c r="AS180" s="160"/>
      <c r="AT180" s="160"/>
      <c r="AU180" s="160"/>
      <c r="AV180" s="160"/>
      <c r="AW180" s="160"/>
      <c r="AX180" s="160"/>
      <c r="AY180" s="160"/>
      <c r="AZ180" s="160"/>
      <c r="BA180" s="160"/>
      <c r="BB180" s="160"/>
      <c r="BC180" s="160"/>
      <c r="BD180" s="160"/>
      <c r="BE180" s="160"/>
    </row>
    <row r="181" spans="1:57">
      <c r="A181" s="110"/>
      <c r="B181" s="110"/>
      <c r="C181" s="110"/>
      <c r="D181" s="110"/>
      <c r="E181" s="110"/>
      <c r="F181" s="160"/>
      <c r="G181" s="160"/>
      <c r="H181" s="160"/>
      <c r="I181" s="160"/>
      <c r="J181" s="160"/>
      <c r="K181" s="160"/>
      <c r="L181" s="160"/>
      <c r="M181" s="160"/>
      <c r="N181" s="160"/>
      <c r="O181" s="160"/>
      <c r="P181" s="160"/>
      <c r="Q181" s="160"/>
      <c r="R181" s="160"/>
      <c r="S181" s="160"/>
      <c r="T181" s="160"/>
      <c r="U181" s="160"/>
      <c r="V181" s="160"/>
      <c r="W181" s="160"/>
      <c r="X181" s="160"/>
      <c r="Y181" s="160"/>
      <c r="Z181" s="160"/>
      <c r="AA181" s="160"/>
      <c r="AB181" s="160"/>
      <c r="AC181" s="160"/>
      <c r="AD181" s="160"/>
      <c r="AE181" s="160"/>
      <c r="AF181" s="160"/>
      <c r="AG181" s="160"/>
      <c r="AH181" s="160"/>
      <c r="AI181" s="160"/>
      <c r="AJ181" s="160"/>
      <c r="AK181" s="160"/>
      <c r="AL181" s="160"/>
      <c r="AM181" s="160"/>
      <c r="AN181" s="160"/>
      <c r="AO181" s="160"/>
      <c r="AP181" s="160"/>
      <c r="AQ181" s="160"/>
      <c r="AR181" s="160"/>
      <c r="AS181" s="160"/>
      <c r="AT181" s="160"/>
      <c r="AU181" s="160"/>
      <c r="AV181" s="160"/>
      <c r="AW181" s="160"/>
      <c r="AX181" s="160"/>
      <c r="AY181" s="160"/>
      <c r="AZ181" s="160"/>
      <c r="BA181" s="160"/>
      <c r="BB181" s="160"/>
      <c r="BC181" s="160"/>
      <c r="BD181" s="160"/>
      <c r="BE181" s="160"/>
    </row>
    <row r="182" spans="1:57">
      <c r="A182" s="110"/>
      <c r="B182" s="110"/>
      <c r="C182" s="110"/>
      <c r="D182" s="110"/>
      <c r="E182" s="110"/>
      <c r="F182" s="160"/>
      <c r="G182" s="160"/>
      <c r="H182" s="160"/>
      <c r="I182" s="160"/>
      <c r="J182" s="160"/>
      <c r="K182" s="160"/>
      <c r="L182" s="160"/>
      <c r="M182" s="160"/>
      <c r="N182" s="160"/>
      <c r="O182" s="160"/>
      <c r="P182" s="160"/>
      <c r="Q182" s="160"/>
      <c r="R182" s="160"/>
      <c r="S182" s="160"/>
      <c r="T182" s="160"/>
      <c r="U182" s="160"/>
      <c r="V182" s="160"/>
      <c r="W182" s="160"/>
      <c r="X182" s="160"/>
      <c r="Y182" s="160"/>
      <c r="Z182" s="160"/>
      <c r="AA182" s="160"/>
      <c r="AB182" s="160"/>
      <c r="AC182" s="160"/>
      <c r="AD182" s="160"/>
      <c r="AE182" s="160"/>
      <c r="AF182" s="160"/>
      <c r="AG182" s="160"/>
      <c r="AH182" s="160"/>
      <c r="AI182" s="160"/>
      <c r="AJ182" s="160"/>
      <c r="AK182" s="160"/>
      <c r="AL182" s="160"/>
      <c r="AM182" s="160"/>
      <c r="AN182" s="160"/>
      <c r="AO182" s="160"/>
      <c r="AP182" s="160"/>
      <c r="AQ182" s="160"/>
      <c r="AR182" s="160"/>
      <c r="AS182" s="160"/>
      <c r="AT182" s="160"/>
      <c r="AU182" s="160"/>
      <c r="AV182" s="160"/>
      <c r="AW182" s="160"/>
      <c r="AX182" s="160"/>
      <c r="AY182" s="160"/>
      <c r="AZ182" s="160"/>
      <c r="BA182" s="160"/>
      <c r="BB182" s="160"/>
      <c r="BC182" s="160"/>
      <c r="BD182" s="160"/>
      <c r="BE182" s="160"/>
    </row>
    <row r="183" spans="1:57">
      <c r="A183" s="110"/>
      <c r="B183" s="110"/>
      <c r="C183" s="110"/>
      <c r="D183" s="110"/>
      <c r="E183" s="110"/>
      <c r="F183" s="160"/>
      <c r="G183" s="160"/>
      <c r="H183" s="160"/>
      <c r="I183" s="160"/>
      <c r="J183" s="160"/>
      <c r="K183" s="160"/>
      <c r="L183" s="160"/>
      <c r="M183" s="160"/>
      <c r="N183" s="160"/>
      <c r="O183" s="160"/>
      <c r="P183" s="160"/>
      <c r="Q183" s="160"/>
      <c r="R183" s="160"/>
      <c r="S183" s="160"/>
      <c r="T183" s="160"/>
      <c r="U183" s="160"/>
      <c r="V183" s="160"/>
      <c r="W183" s="160"/>
      <c r="X183" s="160"/>
      <c r="Y183" s="160"/>
      <c r="Z183" s="160"/>
      <c r="AA183" s="160"/>
      <c r="AB183" s="160"/>
      <c r="AC183" s="160"/>
      <c r="AD183" s="160"/>
      <c r="AE183" s="160"/>
      <c r="AF183" s="160"/>
      <c r="AG183" s="160"/>
      <c r="AH183" s="160"/>
      <c r="AI183" s="160"/>
      <c r="AJ183" s="160"/>
      <c r="AK183" s="160"/>
      <c r="AL183" s="160"/>
      <c r="AM183" s="160"/>
      <c r="AN183" s="160"/>
      <c r="AO183" s="160"/>
      <c r="AP183" s="160"/>
      <c r="AQ183" s="160"/>
      <c r="AR183" s="160"/>
      <c r="AS183" s="160"/>
      <c r="AT183" s="160"/>
      <c r="AU183" s="160"/>
      <c r="AV183" s="160"/>
      <c r="AW183" s="160"/>
      <c r="AX183" s="160"/>
      <c r="AY183" s="160"/>
      <c r="AZ183" s="160"/>
      <c r="BA183" s="160"/>
      <c r="BB183" s="160"/>
      <c r="BC183" s="160"/>
      <c r="BD183" s="160"/>
      <c r="BE183" s="160"/>
    </row>
    <row r="184" spans="1:57">
      <c r="A184" s="110"/>
      <c r="B184" s="110"/>
      <c r="C184" s="110"/>
      <c r="D184" s="110"/>
      <c r="E184" s="110"/>
      <c r="F184" s="160"/>
      <c r="G184" s="160"/>
      <c r="H184" s="160"/>
      <c r="I184" s="160"/>
      <c r="J184" s="160"/>
      <c r="K184" s="160"/>
      <c r="L184" s="160"/>
      <c r="M184" s="160"/>
      <c r="N184" s="160"/>
      <c r="O184" s="160"/>
      <c r="P184" s="160"/>
      <c r="Q184" s="160"/>
      <c r="R184" s="160"/>
      <c r="S184" s="160"/>
      <c r="T184" s="160"/>
      <c r="U184" s="160"/>
      <c r="V184" s="160"/>
      <c r="W184" s="160"/>
      <c r="X184" s="160"/>
      <c r="Y184" s="160"/>
      <c r="Z184" s="160"/>
      <c r="AA184" s="160"/>
      <c r="AB184" s="160"/>
      <c r="AC184" s="160"/>
      <c r="AD184" s="160"/>
      <c r="AE184" s="160"/>
      <c r="AF184" s="160"/>
      <c r="AG184" s="160"/>
      <c r="AH184" s="160"/>
      <c r="AI184" s="160"/>
      <c r="AJ184" s="160"/>
      <c r="AK184" s="160"/>
      <c r="AL184" s="160"/>
      <c r="AM184" s="160"/>
      <c r="AN184" s="160"/>
      <c r="AO184" s="160"/>
      <c r="AP184" s="160"/>
      <c r="AQ184" s="160"/>
      <c r="AR184" s="160"/>
      <c r="AS184" s="160"/>
      <c r="AT184" s="160"/>
      <c r="AU184" s="160"/>
      <c r="AV184" s="160"/>
      <c r="AW184" s="160"/>
      <c r="AX184" s="160"/>
      <c r="AY184" s="160"/>
      <c r="AZ184" s="160"/>
      <c r="BA184" s="160"/>
      <c r="BB184" s="160"/>
      <c r="BC184" s="160"/>
      <c r="BD184" s="160"/>
      <c r="BE184" s="160"/>
    </row>
    <row r="185" spans="1:57">
      <c r="A185" s="110"/>
      <c r="B185" s="110"/>
      <c r="C185" s="110"/>
      <c r="D185" s="110"/>
      <c r="E185" s="110"/>
      <c r="F185" s="160"/>
      <c r="G185" s="160"/>
      <c r="H185" s="160"/>
      <c r="I185" s="160"/>
      <c r="J185" s="160"/>
      <c r="K185" s="160"/>
      <c r="L185" s="160"/>
      <c r="M185" s="160"/>
      <c r="N185" s="160"/>
      <c r="O185" s="160"/>
      <c r="P185" s="160"/>
      <c r="Q185" s="160"/>
      <c r="R185" s="160"/>
      <c r="S185" s="160"/>
      <c r="T185" s="160"/>
      <c r="U185" s="160"/>
      <c r="V185" s="160"/>
      <c r="W185" s="160"/>
      <c r="X185" s="160"/>
      <c r="Y185" s="160"/>
      <c r="Z185" s="160"/>
      <c r="AA185" s="160"/>
      <c r="AB185" s="160"/>
      <c r="AC185" s="160"/>
      <c r="AD185" s="160"/>
      <c r="AE185" s="160"/>
      <c r="AF185" s="160"/>
      <c r="AG185" s="160"/>
      <c r="AH185" s="160"/>
      <c r="AI185" s="160"/>
      <c r="AJ185" s="160"/>
      <c r="AK185" s="160"/>
      <c r="AL185" s="160"/>
      <c r="AM185" s="160"/>
      <c r="AN185" s="160"/>
      <c r="AO185" s="160"/>
      <c r="AP185" s="160"/>
      <c r="AQ185" s="160"/>
      <c r="AR185" s="160"/>
      <c r="AS185" s="160"/>
      <c r="AT185" s="160"/>
      <c r="AU185" s="160"/>
      <c r="AV185" s="160"/>
      <c r="AW185" s="160"/>
      <c r="AX185" s="160"/>
      <c r="AY185" s="160"/>
      <c r="AZ185" s="160"/>
      <c r="BA185" s="160"/>
      <c r="BB185" s="160"/>
      <c r="BC185" s="160"/>
      <c r="BD185" s="160"/>
      <c r="BE185" s="160"/>
    </row>
    <row r="186" spans="1:57">
      <c r="A186" s="110"/>
      <c r="B186" s="110"/>
      <c r="C186" s="110"/>
      <c r="D186" s="110"/>
      <c r="E186" s="110"/>
      <c r="F186" s="160"/>
      <c r="G186" s="160"/>
      <c r="H186" s="160"/>
      <c r="I186" s="160"/>
      <c r="J186" s="160"/>
      <c r="K186" s="160"/>
      <c r="L186" s="160"/>
      <c r="M186" s="160"/>
      <c r="N186" s="160"/>
      <c r="O186" s="160"/>
      <c r="P186" s="160"/>
      <c r="Q186" s="160"/>
      <c r="R186" s="160"/>
      <c r="S186" s="160"/>
      <c r="T186" s="160"/>
      <c r="U186" s="160"/>
      <c r="V186" s="160"/>
      <c r="W186" s="160"/>
      <c r="X186" s="160"/>
      <c r="Y186" s="160"/>
      <c r="Z186" s="160"/>
      <c r="AA186" s="160"/>
      <c r="AB186" s="160"/>
      <c r="AC186" s="160"/>
      <c r="AD186" s="160"/>
      <c r="AE186" s="160"/>
      <c r="AF186" s="160"/>
      <c r="AG186" s="160"/>
      <c r="AH186" s="160"/>
      <c r="AI186" s="160"/>
      <c r="AJ186" s="160"/>
      <c r="AK186" s="160"/>
      <c r="AL186" s="160"/>
      <c r="AM186" s="160"/>
      <c r="AN186" s="160"/>
      <c r="AO186" s="160"/>
      <c r="AP186" s="160"/>
      <c r="AQ186" s="160"/>
      <c r="AR186" s="160"/>
      <c r="AS186" s="160"/>
      <c r="AT186" s="160"/>
      <c r="AU186" s="160"/>
      <c r="AV186" s="160"/>
      <c r="AW186" s="160"/>
      <c r="AX186" s="160"/>
      <c r="AY186" s="160"/>
      <c r="AZ186" s="160"/>
      <c r="BA186" s="160"/>
      <c r="BB186" s="160"/>
      <c r="BC186" s="160"/>
      <c r="BD186" s="160"/>
      <c r="BE186" s="160"/>
    </row>
    <row r="187" spans="1:57">
      <c r="A187" s="110"/>
      <c r="B187" s="110"/>
      <c r="C187" s="110"/>
      <c r="D187" s="110"/>
      <c r="E187" s="110"/>
      <c r="F187" s="160"/>
      <c r="G187" s="160"/>
      <c r="H187" s="160"/>
      <c r="I187" s="160"/>
      <c r="J187" s="160"/>
      <c r="K187" s="160"/>
      <c r="L187" s="160"/>
      <c r="M187" s="160"/>
      <c r="N187" s="160"/>
      <c r="O187" s="160"/>
      <c r="P187" s="160"/>
      <c r="Q187" s="160"/>
      <c r="R187" s="160"/>
      <c r="S187" s="160"/>
      <c r="T187" s="160"/>
      <c r="U187" s="160"/>
      <c r="V187" s="160"/>
      <c r="W187" s="160"/>
      <c r="X187" s="160"/>
      <c r="Y187" s="160"/>
      <c r="Z187" s="160"/>
      <c r="AA187" s="160"/>
      <c r="AB187" s="160"/>
      <c r="AC187" s="160"/>
      <c r="AD187" s="160"/>
      <c r="AE187" s="160"/>
      <c r="AF187" s="160"/>
      <c r="AG187" s="160"/>
      <c r="AH187" s="160"/>
      <c r="AI187" s="160"/>
      <c r="AJ187" s="160"/>
      <c r="AK187" s="160"/>
      <c r="AL187" s="160"/>
      <c r="AM187" s="160"/>
      <c r="AN187" s="160"/>
      <c r="AO187" s="160"/>
      <c r="AP187" s="160"/>
      <c r="AQ187" s="160"/>
      <c r="AR187" s="160"/>
      <c r="AS187" s="160"/>
      <c r="AT187" s="160"/>
      <c r="AU187" s="160"/>
      <c r="AV187" s="160"/>
      <c r="AW187" s="160"/>
      <c r="AX187" s="160"/>
      <c r="AY187" s="160"/>
      <c r="AZ187" s="160"/>
      <c r="BA187" s="160"/>
      <c r="BB187" s="160"/>
      <c r="BC187" s="160"/>
      <c r="BD187" s="160"/>
      <c r="BE187" s="160"/>
    </row>
    <row r="188" spans="1:57">
      <c r="A188" s="110"/>
      <c r="B188" s="110"/>
      <c r="C188" s="110"/>
      <c r="D188" s="110"/>
      <c r="E188" s="110"/>
      <c r="F188" s="160"/>
      <c r="G188" s="160"/>
      <c r="H188" s="160"/>
      <c r="I188" s="160"/>
      <c r="J188" s="160"/>
      <c r="K188" s="160"/>
      <c r="L188" s="160"/>
      <c r="M188" s="160"/>
      <c r="N188" s="160"/>
      <c r="O188" s="160"/>
      <c r="P188" s="160"/>
      <c r="Q188" s="160"/>
      <c r="R188" s="160"/>
      <c r="S188" s="160"/>
      <c r="T188" s="160"/>
      <c r="U188" s="160"/>
      <c r="V188" s="160"/>
      <c r="W188" s="160"/>
      <c r="X188" s="160"/>
      <c r="Y188" s="160"/>
      <c r="Z188" s="160"/>
      <c r="AA188" s="160"/>
      <c r="AB188" s="160"/>
      <c r="AC188" s="160"/>
      <c r="AD188" s="160"/>
      <c r="AE188" s="160"/>
      <c r="AF188" s="160"/>
      <c r="AG188" s="160"/>
      <c r="AH188" s="160"/>
      <c r="AI188" s="160"/>
      <c r="AJ188" s="160"/>
      <c r="AK188" s="160"/>
      <c r="AL188" s="160"/>
      <c r="AM188" s="160"/>
      <c r="AN188" s="160"/>
      <c r="AO188" s="160"/>
      <c r="AP188" s="160"/>
      <c r="AQ188" s="160"/>
      <c r="AR188" s="160"/>
      <c r="AS188" s="160"/>
      <c r="AT188" s="160"/>
      <c r="AU188" s="160"/>
      <c r="AV188" s="160"/>
      <c r="AW188" s="160"/>
      <c r="AX188" s="160"/>
      <c r="AY188" s="160"/>
      <c r="AZ188" s="160"/>
      <c r="BA188" s="160"/>
      <c r="BB188" s="160"/>
      <c r="BC188" s="160"/>
      <c r="BD188" s="160"/>
      <c r="BE188" s="160"/>
    </row>
    <row r="189" spans="1:57">
      <c r="A189" s="110"/>
      <c r="B189" s="110"/>
      <c r="C189" s="110"/>
      <c r="D189" s="110"/>
      <c r="E189" s="110"/>
      <c r="F189" s="160"/>
      <c r="G189" s="160"/>
      <c r="H189" s="160"/>
      <c r="I189" s="160"/>
      <c r="J189" s="160"/>
      <c r="K189" s="160"/>
      <c r="L189" s="160"/>
      <c r="M189" s="160"/>
      <c r="N189" s="160"/>
      <c r="O189" s="160"/>
      <c r="P189" s="160"/>
      <c r="Q189" s="160"/>
      <c r="R189" s="160"/>
      <c r="S189" s="160"/>
      <c r="T189" s="160"/>
      <c r="U189" s="160"/>
      <c r="V189" s="160"/>
      <c r="W189" s="160"/>
      <c r="X189" s="160"/>
      <c r="Y189" s="160"/>
      <c r="Z189" s="160"/>
      <c r="AA189" s="160"/>
      <c r="AB189" s="160"/>
      <c r="AC189" s="160"/>
      <c r="AD189" s="160"/>
      <c r="AE189" s="160"/>
      <c r="AF189" s="160"/>
      <c r="AG189" s="160"/>
      <c r="AH189" s="160"/>
      <c r="AI189" s="160"/>
      <c r="AJ189" s="160"/>
      <c r="AK189" s="160"/>
      <c r="AL189" s="160"/>
      <c r="AM189" s="160"/>
      <c r="AN189" s="160"/>
      <c r="AO189" s="160"/>
      <c r="AP189" s="160"/>
      <c r="AQ189" s="160"/>
      <c r="AR189" s="160"/>
      <c r="AS189" s="160"/>
      <c r="AT189" s="160"/>
      <c r="AU189" s="160"/>
      <c r="AV189" s="160"/>
      <c r="AW189" s="160"/>
      <c r="AX189" s="160"/>
      <c r="AY189" s="160"/>
      <c r="AZ189" s="160"/>
      <c r="BA189" s="160"/>
      <c r="BB189" s="160"/>
      <c r="BC189" s="160"/>
      <c r="BD189" s="160"/>
      <c r="BE189" s="160"/>
    </row>
    <row r="190" spans="1:57">
      <c r="A190" s="110"/>
      <c r="B190" s="110"/>
      <c r="C190" s="110"/>
      <c r="D190" s="110"/>
      <c r="E190" s="110"/>
      <c r="F190" s="160"/>
      <c r="G190" s="160"/>
      <c r="H190" s="160"/>
      <c r="I190" s="160"/>
      <c r="J190" s="160"/>
      <c r="K190" s="160"/>
      <c r="L190" s="160"/>
      <c r="M190" s="160"/>
      <c r="N190" s="160"/>
      <c r="O190" s="160"/>
      <c r="P190" s="160"/>
      <c r="Q190" s="160"/>
      <c r="R190" s="160"/>
      <c r="S190" s="160"/>
      <c r="T190" s="160"/>
      <c r="U190" s="160"/>
      <c r="V190" s="160"/>
      <c r="W190" s="160"/>
      <c r="X190" s="160"/>
      <c r="Y190" s="160"/>
      <c r="Z190" s="160"/>
      <c r="AA190" s="160"/>
      <c r="AB190" s="160"/>
      <c r="AC190" s="160"/>
      <c r="AD190" s="160"/>
      <c r="AE190" s="160"/>
      <c r="AF190" s="160"/>
      <c r="AG190" s="160"/>
      <c r="AH190" s="160"/>
      <c r="AI190" s="160"/>
      <c r="AJ190" s="160"/>
      <c r="AK190" s="160"/>
      <c r="AL190" s="160"/>
      <c r="AM190" s="160"/>
      <c r="AN190" s="160"/>
      <c r="AO190" s="160"/>
      <c r="AP190" s="160"/>
      <c r="AQ190" s="160"/>
      <c r="AR190" s="160"/>
      <c r="AS190" s="160"/>
      <c r="AT190" s="160"/>
      <c r="AU190" s="160"/>
      <c r="AV190" s="160"/>
      <c r="AW190" s="160"/>
      <c r="AX190" s="160"/>
      <c r="AY190" s="160"/>
      <c r="AZ190" s="160"/>
      <c r="BA190" s="160"/>
      <c r="BB190" s="160"/>
      <c r="BC190" s="160"/>
      <c r="BD190" s="160"/>
      <c r="BE190" s="160"/>
    </row>
    <row r="191" spans="1:57">
      <c r="A191" s="110"/>
      <c r="B191" s="110"/>
      <c r="C191" s="110"/>
      <c r="D191" s="110"/>
      <c r="E191" s="110"/>
      <c r="F191" s="160"/>
      <c r="G191" s="160"/>
      <c r="H191" s="160"/>
      <c r="I191" s="160"/>
      <c r="J191" s="160"/>
      <c r="K191" s="160"/>
      <c r="L191" s="160"/>
      <c r="M191" s="160"/>
      <c r="N191" s="160"/>
      <c r="O191" s="160"/>
      <c r="P191" s="160"/>
      <c r="Q191" s="160"/>
      <c r="R191" s="160"/>
      <c r="S191" s="160"/>
      <c r="T191" s="160"/>
      <c r="U191" s="160"/>
      <c r="V191" s="160"/>
      <c r="W191" s="160"/>
      <c r="X191" s="160"/>
      <c r="Y191" s="160"/>
      <c r="Z191" s="160"/>
      <c r="AA191" s="160"/>
      <c r="AB191" s="160"/>
      <c r="AC191" s="160"/>
      <c r="AD191" s="160"/>
      <c r="AE191" s="160"/>
      <c r="AF191" s="160"/>
      <c r="AG191" s="160"/>
      <c r="AH191" s="160"/>
      <c r="AI191" s="160"/>
      <c r="AJ191" s="160"/>
      <c r="AK191" s="160"/>
      <c r="AL191" s="160"/>
      <c r="AM191" s="160"/>
      <c r="AN191" s="160"/>
      <c r="AO191" s="160"/>
      <c r="AP191" s="160"/>
      <c r="AQ191" s="160"/>
      <c r="AR191" s="160"/>
      <c r="AS191" s="160"/>
      <c r="AT191" s="160"/>
      <c r="AU191" s="160"/>
      <c r="AV191" s="160"/>
      <c r="AW191" s="160"/>
      <c r="AX191" s="160"/>
      <c r="AY191" s="160"/>
      <c r="AZ191" s="160"/>
      <c r="BA191" s="160"/>
      <c r="BB191" s="160"/>
      <c r="BC191" s="160"/>
      <c r="BD191" s="160"/>
      <c r="BE191" s="160"/>
    </row>
    <row r="192" spans="1:57">
      <c r="A192" s="110"/>
      <c r="B192" s="110"/>
      <c r="C192" s="110"/>
      <c r="D192" s="110"/>
      <c r="E192" s="110"/>
      <c r="F192" s="160"/>
      <c r="G192" s="160"/>
      <c r="H192" s="160"/>
      <c r="I192" s="160"/>
      <c r="J192" s="160"/>
      <c r="K192" s="160"/>
      <c r="L192" s="160"/>
      <c r="M192" s="160"/>
      <c r="N192" s="160"/>
      <c r="O192" s="160"/>
      <c r="P192" s="160"/>
      <c r="Q192" s="160"/>
      <c r="R192" s="160"/>
      <c r="S192" s="160"/>
      <c r="T192" s="160"/>
      <c r="U192" s="160"/>
      <c r="V192" s="160"/>
      <c r="W192" s="160"/>
      <c r="X192" s="160"/>
      <c r="Y192" s="160"/>
      <c r="Z192" s="160"/>
      <c r="AA192" s="160"/>
      <c r="AB192" s="160"/>
      <c r="AC192" s="160"/>
      <c r="AD192" s="160"/>
      <c r="AE192" s="160"/>
      <c r="AF192" s="160"/>
      <c r="AG192" s="160"/>
      <c r="AH192" s="160"/>
      <c r="AI192" s="160"/>
      <c r="AJ192" s="160"/>
      <c r="AK192" s="160"/>
      <c r="AL192" s="160"/>
      <c r="AM192" s="160"/>
      <c r="AN192" s="160"/>
      <c r="AO192" s="160"/>
      <c r="AP192" s="160"/>
      <c r="AQ192" s="160"/>
      <c r="AR192" s="160"/>
      <c r="AS192" s="160"/>
      <c r="AT192" s="160"/>
      <c r="AU192" s="160"/>
      <c r="AV192" s="160"/>
      <c r="AW192" s="160"/>
      <c r="AX192" s="160"/>
      <c r="AY192" s="160"/>
      <c r="AZ192" s="160"/>
      <c r="BA192" s="160"/>
      <c r="BB192" s="160"/>
      <c r="BC192" s="160"/>
      <c r="BD192" s="160"/>
      <c r="BE192" s="160"/>
    </row>
    <row r="193" spans="1:57">
      <c r="A193" s="110"/>
      <c r="B193" s="110"/>
      <c r="C193" s="110"/>
      <c r="D193" s="110"/>
      <c r="E193" s="110"/>
      <c r="F193" s="160"/>
      <c r="G193" s="160"/>
      <c r="H193" s="160"/>
      <c r="I193" s="160"/>
      <c r="J193" s="160"/>
      <c r="K193" s="160"/>
      <c r="L193" s="160"/>
      <c r="M193" s="160"/>
      <c r="N193" s="160"/>
      <c r="O193" s="160"/>
      <c r="P193" s="160"/>
      <c r="Q193" s="160"/>
      <c r="R193" s="160"/>
      <c r="S193" s="160"/>
      <c r="T193" s="160"/>
      <c r="U193" s="160"/>
      <c r="V193" s="160"/>
      <c r="W193" s="160"/>
      <c r="X193" s="160"/>
      <c r="Y193" s="160"/>
      <c r="Z193" s="160"/>
      <c r="AA193" s="160"/>
      <c r="AB193" s="160"/>
      <c r="AC193" s="160"/>
      <c r="AD193" s="160"/>
      <c r="AE193" s="160"/>
      <c r="AF193" s="160"/>
      <c r="AG193" s="160"/>
      <c r="AH193" s="160"/>
      <c r="AI193" s="160"/>
      <c r="AJ193" s="160"/>
      <c r="AK193" s="160"/>
      <c r="AL193" s="160"/>
      <c r="AM193" s="160"/>
      <c r="AN193" s="160"/>
      <c r="AO193" s="160"/>
      <c r="AP193" s="160"/>
      <c r="AQ193" s="160"/>
      <c r="AR193" s="160"/>
      <c r="AS193" s="160"/>
      <c r="AT193" s="160"/>
      <c r="AU193" s="160"/>
      <c r="AV193" s="160"/>
      <c r="AW193" s="160"/>
      <c r="AX193" s="160"/>
      <c r="AY193" s="160"/>
      <c r="AZ193" s="160"/>
      <c r="BA193" s="160"/>
      <c r="BB193" s="160"/>
      <c r="BC193" s="160"/>
      <c r="BD193" s="160"/>
      <c r="BE193" s="160"/>
    </row>
    <row r="194" spans="1:57">
      <c r="A194" s="110"/>
      <c r="B194" s="110"/>
      <c r="C194" s="110"/>
      <c r="D194" s="110"/>
      <c r="E194" s="110"/>
      <c r="F194" s="160"/>
      <c r="G194" s="160"/>
      <c r="H194" s="160"/>
      <c r="I194" s="160"/>
      <c r="J194" s="160"/>
      <c r="K194" s="160"/>
      <c r="L194" s="160"/>
      <c r="M194" s="160"/>
      <c r="N194" s="160"/>
      <c r="O194" s="160"/>
      <c r="P194" s="160"/>
      <c r="Q194" s="160"/>
      <c r="R194" s="160"/>
      <c r="S194" s="160"/>
      <c r="T194" s="160"/>
      <c r="U194" s="160"/>
      <c r="V194" s="160"/>
      <c r="W194" s="160"/>
      <c r="X194" s="160"/>
      <c r="Y194" s="160"/>
      <c r="Z194" s="160"/>
      <c r="AA194" s="160"/>
      <c r="AB194" s="160"/>
      <c r="AC194" s="160"/>
      <c r="AD194" s="160"/>
      <c r="AE194" s="160"/>
      <c r="AF194" s="160"/>
      <c r="AG194" s="160"/>
      <c r="AH194" s="160"/>
      <c r="AI194" s="160"/>
      <c r="AJ194" s="160"/>
      <c r="AK194" s="160"/>
      <c r="AL194" s="160"/>
      <c r="AM194" s="160"/>
      <c r="AN194" s="160"/>
      <c r="AO194" s="160"/>
      <c r="AP194" s="160"/>
      <c r="AQ194" s="160"/>
      <c r="AR194" s="160"/>
      <c r="AS194" s="160"/>
      <c r="AT194" s="160"/>
      <c r="AU194" s="160"/>
      <c r="AV194" s="160"/>
      <c r="AW194" s="160"/>
      <c r="AX194" s="160"/>
      <c r="AY194" s="160"/>
      <c r="AZ194" s="160"/>
      <c r="BA194" s="160"/>
      <c r="BB194" s="160"/>
      <c r="BC194" s="160"/>
      <c r="BD194" s="160"/>
      <c r="BE194" s="160"/>
    </row>
    <row r="195" spans="1:57">
      <c r="A195" s="110"/>
      <c r="B195" s="110"/>
      <c r="C195" s="110"/>
      <c r="D195" s="110"/>
      <c r="E195" s="110"/>
      <c r="F195" s="160"/>
      <c r="G195" s="160"/>
      <c r="H195" s="160"/>
      <c r="I195" s="160"/>
      <c r="J195" s="160"/>
      <c r="K195" s="160"/>
      <c r="L195" s="160"/>
      <c r="M195" s="160"/>
      <c r="N195" s="160"/>
      <c r="O195" s="160"/>
      <c r="P195" s="160"/>
      <c r="Q195" s="160"/>
      <c r="R195" s="160"/>
      <c r="S195" s="160"/>
      <c r="T195" s="160"/>
      <c r="U195" s="160"/>
      <c r="V195" s="160"/>
      <c r="W195" s="160"/>
      <c r="X195" s="160"/>
      <c r="Y195" s="160"/>
      <c r="Z195" s="160"/>
      <c r="AA195" s="160"/>
      <c r="AB195" s="160"/>
      <c r="AC195" s="160"/>
      <c r="AD195" s="160"/>
      <c r="AE195" s="160"/>
      <c r="AF195" s="160"/>
      <c r="AG195" s="160"/>
      <c r="AH195" s="160"/>
      <c r="AI195" s="160"/>
      <c r="AJ195" s="160"/>
      <c r="AK195" s="160"/>
      <c r="AL195" s="160"/>
      <c r="AM195" s="160"/>
      <c r="AN195" s="160"/>
      <c r="AO195" s="160"/>
      <c r="AP195" s="160"/>
      <c r="AQ195" s="160"/>
      <c r="AR195" s="160"/>
      <c r="AS195" s="160"/>
      <c r="AT195" s="160"/>
      <c r="AU195" s="160"/>
      <c r="AV195" s="160"/>
      <c r="AW195" s="160"/>
      <c r="AX195" s="160"/>
      <c r="AY195" s="160"/>
      <c r="AZ195" s="160"/>
      <c r="BA195" s="160"/>
      <c r="BB195" s="160"/>
      <c r="BC195" s="160"/>
      <c r="BD195" s="160"/>
      <c r="BE195" s="160"/>
    </row>
    <row r="196" spans="1:57">
      <c r="A196" s="110"/>
      <c r="B196" s="110"/>
      <c r="C196" s="110"/>
      <c r="D196" s="110"/>
      <c r="E196" s="110"/>
      <c r="F196" s="160"/>
      <c r="G196" s="160"/>
      <c r="H196" s="160"/>
      <c r="I196" s="160"/>
      <c r="J196" s="160"/>
      <c r="K196" s="160"/>
      <c r="L196" s="160"/>
      <c r="M196" s="160"/>
      <c r="N196" s="160"/>
      <c r="O196" s="160"/>
      <c r="P196" s="160"/>
      <c r="Q196" s="160"/>
      <c r="R196" s="160"/>
      <c r="S196" s="160"/>
      <c r="T196" s="160"/>
      <c r="U196" s="160"/>
      <c r="V196" s="160"/>
      <c r="W196" s="160"/>
      <c r="X196" s="160"/>
      <c r="Y196" s="160"/>
      <c r="Z196" s="160"/>
      <c r="AA196" s="160"/>
      <c r="AB196" s="160"/>
      <c r="AC196" s="160"/>
      <c r="AD196" s="160"/>
      <c r="AE196" s="160"/>
      <c r="AF196" s="160"/>
      <c r="AG196" s="160"/>
      <c r="AH196" s="160"/>
      <c r="AI196" s="160"/>
      <c r="AJ196" s="160"/>
      <c r="AK196" s="160"/>
      <c r="AL196" s="160"/>
      <c r="AM196" s="160"/>
      <c r="AN196" s="160"/>
      <c r="AO196" s="160"/>
      <c r="AP196" s="160"/>
      <c r="AQ196" s="160"/>
      <c r="AR196" s="160"/>
      <c r="AS196" s="160"/>
      <c r="AT196" s="160"/>
      <c r="AU196" s="160"/>
      <c r="AV196" s="160"/>
      <c r="AW196" s="160"/>
      <c r="AX196" s="160"/>
      <c r="AY196" s="160"/>
      <c r="AZ196" s="160"/>
      <c r="BA196" s="160"/>
      <c r="BB196" s="160"/>
      <c r="BC196" s="160"/>
      <c r="BD196" s="160"/>
      <c r="BE196" s="160"/>
    </row>
    <row r="197" spans="1:57">
      <c r="A197" s="110"/>
      <c r="B197" s="110"/>
      <c r="C197" s="110"/>
      <c r="D197" s="110"/>
      <c r="E197" s="110"/>
      <c r="F197" s="160"/>
      <c r="G197" s="160"/>
      <c r="H197" s="160"/>
      <c r="I197" s="160"/>
      <c r="J197" s="160"/>
      <c r="K197" s="160"/>
      <c r="L197" s="160"/>
      <c r="M197" s="160"/>
      <c r="N197" s="160"/>
      <c r="O197" s="160"/>
      <c r="P197" s="160"/>
      <c r="Q197" s="160"/>
      <c r="R197" s="160"/>
      <c r="S197" s="160"/>
      <c r="T197" s="160"/>
      <c r="U197" s="160"/>
      <c r="V197" s="160"/>
      <c r="W197" s="160"/>
      <c r="X197" s="160"/>
      <c r="Y197" s="160"/>
      <c r="Z197" s="160"/>
      <c r="AA197" s="160"/>
      <c r="AB197" s="160"/>
      <c r="AC197" s="160"/>
      <c r="AD197" s="160"/>
      <c r="AE197" s="160"/>
      <c r="AF197" s="160"/>
      <c r="AG197" s="160"/>
      <c r="AH197" s="160"/>
      <c r="AI197" s="160"/>
      <c r="AJ197" s="160"/>
      <c r="AK197" s="160"/>
      <c r="AL197" s="160"/>
      <c r="AM197" s="160"/>
      <c r="AN197" s="160"/>
      <c r="AO197" s="160"/>
      <c r="AP197" s="160"/>
      <c r="AQ197" s="160"/>
      <c r="AR197" s="160"/>
      <c r="AS197" s="160"/>
      <c r="AT197" s="160"/>
      <c r="AU197" s="160"/>
      <c r="AV197" s="160"/>
      <c r="AW197" s="160"/>
      <c r="AX197" s="160"/>
      <c r="AY197" s="160"/>
      <c r="AZ197" s="160"/>
      <c r="BA197" s="160"/>
      <c r="BB197" s="160"/>
      <c r="BC197" s="160"/>
      <c r="BD197" s="160"/>
      <c r="BE197" s="160"/>
    </row>
    <row r="198" spans="1:57">
      <c r="A198" s="110"/>
      <c r="B198" s="110"/>
      <c r="C198" s="110"/>
      <c r="D198" s="110"/>
      <c r="E198" s="110"/>
      <c r="F198" s="160"/>
      <c r="G198" s="160"/>
      <c r="H198" s="160"/>
      <c r="I198" s="160"/>
      <c r="J198" s="160"/>
      <c r="K198" s="160"/>
      <c r="L198" s="160"/>
      <c r="M198" s="160"/>
      <c r="N198" s="160"/>
      <c r="O198" s="160"/>
      <c r="P198" s="160"/>
      <c r="Q198" s="160"/>
      <c r="R198" s="160"/>
      <c r="S198" s="160"/>
      <c r="T198" s="160"/>
      <c r="U198" s="160"/>
      <c r="V198" s="160"/>
      <c r="W198" s="160"/>
      <c r="X198" s="160"/>
      <c r="Y198" s="160"/>
      <c r="Z198" s="160"/>
      <c r="AA198" s="160"/>
      <c r="AB198" s="160"/>
      <c r="AC198" s="160"/>
      <c r="AD198" s="160"/>
      <c r="AE198" s="160"/>
      <c r="AF198" s="160"/>
      <c r="AG198" s="160"/>
      <c r="AH198" s="160"/>
      <c r="AI198" s="160"/>
      <c r="AJ198" s="160"/>
      <c r="AK198" s="160"/>
      <c r="AL198" s="160"/>
      <c r="AM198" s="160"/>
      <c r="AN198" s="160"/>
      <c r="AO198" s="160"/>
      <c r="AP198" s="160"/>
      <c r="AQ198" s="160"/>
      <c r="AR198" s="160"/>
      <c r="AS198" s="160"/>
      <c r="AT198" s="160"/>
      <c r="AU198" s="160"/>
      <c r="AV198" s="160"/>
      <c r="AW198" s="160"/>
      <c r="AX198" s="160"/>
      <c r="AY198" s="160"/>
      <c r="AZ198" s="160"/>
      <c r="BA198" s="160"/>
      <c r="BB198" s="160"/>
      <c r="BC198" s="160"/>
      <c r="BD198" s="160"/>
      <c r="BE198" s="160"/>
    </row>
    <row r="199" spans="1:57">
      <c r="A199" s="110"/>
      <c r="B199" s="110"/>
      <c r="C199" s="110"/>
      <c r="D199" s="110"/>
      <c r="E199" s="110"/>
      <c r="F199" s="160"/>
      <c r="G199" s="160"/>
      <c r="H199" s="160"/>
      <c r="I199" s="160"/>
      <c r="J199" s="160"/>
      <c r="K199" s="160"/>
      <c r="L199" s="160"/>
      <c r="M199" s="160"/>
      <c r="N199" s="160"/>
      <c r="O199" s="160"/>
      <c r="P199" s="160"/>
      <c r="Q199" s="160"/>
      <c r="R199" s="160"/>
      <c r="S199" s="160"/>
      <c r="T199" s="160"/>
      <c r="U199" s="160"/>
      <c r="V199" s="160"/>
      <c r="W199" s="160"/>
      <c r="X199" s="160"/>
      <c r="Y199" s="160"/>
      <c r="Z199" s="160"/>
      <c r="AA199" s="160"/>
      <c r="AB199" s="160"/>
      <c r="AC199" s="160"/>
      <c r="AD199" s="160"/>
      <c r="AE199" s="160"/>
      <c r="AF199" s="160"/>
      <c r="AG199" s="160"/>
      <c r="AH199" s="160"/>
      <c r="AI199" s="160"/>
      <c r="AJ199" s="160"/>
      <c r="AK199" s="160"/>
      <c r="AL199" s="160"/>
      <c r="AM199" s="160"/>
      <c r="AN199" s="160"/>
      <c r="AO199" s="160"/>
      <c r="AP199" s="160"/>
      <c r="AQ199" s="160"/>
      <c r="AR199" s="160"/>
      <c r="AS199" s="160"/>
      <c r="AT199" s="160"/>
      <c r="AU199" s="160"/>
      <c r="AV199" s="160"/>
      <c r="AW199" s="160"/>
      <c r="AX199" s="160"/>
      <c r="AY199" s="160"/>
      <c r="AZ199" s="160"/>
      <c r="BA199" s="160"/>
      <c r="BB199" s="160"/>
      <c r="BC199" s="160"/>
      <c r="BD199" s="160"/>
      <c r="BE199" s="160"/>
    </row>
    <row r="200" spans="1:57">
      <c r="A200" s="110"/>
      <c r="B200" s="110"/>
      <c r="C200" s="110"/>
      <c r="D200" s="110"/>
      <c r="E200" s="110"/>
      <c r="F200" s="160"/>
      <c r="G200" s="160"/>
      <c r="H200" s="160"/>
      <c r="I200" s="160"/>
      <c r="J200" s="160"/>
      <c r="K200" s="160"/>
      <c r="L200" s="160"/>
      <c r="M200" s="160"/>
      <c r="N200" s="160"/>
      <c r="O200" s="160"/>
      <c r="P200" s="160"/>
      <c r="Q200" s="160"/>
      <c r="R200" s="160"/>
      <c r="S200" s="160"/>
      <c r="T200" s="160"/>
      <c r="U200" s="160"/>
      <c r="V200" s="160"/>
      <c r="W200" s="160"/>
      <c r="X200" s="160"/>
      <c r="Y200" s="160"/>
      <c r="Z200" s="160"/>
      <c r="AA200" s="160"/>
      <c r="AB200" s="160"/>
      <c r="AC200" s="160"/>
      <c r="AD200" s="160"/>
      <c r="AE200" s="160"/>
      <c r="AF200" s="160"/>
      <c r="AG200" s="160"/>
      <c r="AH200" s="160"/>
      <c r="AI200" s="160"/>
      <c r="AJ200" s="160"/>
      <c r="AK200" s="160"/>
      <c r="AL200" s="160"/>
      <c r="AM200" s="160"/>
      <c r="AN200" s="160"/>
      <c r="AO200" s="160"/>
      <c r="AP200" s="160"/>
      <c r="AQ200" s="160"/>
      <c r="AR200" s="160"/>
      <c r="AS200" s="160"/>
      <c r="AT200" s="160"/>
      <c r="AU200" s="160"/>
      <c r="AV200" s="160"/>
      <c r="AW200" s="160"/>
      <c r="AX200" s="160"/>
      <c r="AY200" s="160"/>
      <c r="AZ200" s="160"/>
      <c r="BA200" s="160"/>
      <c r="BB200" s="160"/>
      <c r="BC200" s="160"/>
      <c r="BD200" s="160"/>
      <c r="BE200" s="160"/>
    </row>
    <row r="201" spans="1:57">
      <c r="A201" s="110"/>
      <c r="B201" s="110"/>
      <c r="C201" s="110"/>
      <c r="D201" s="110"/>
      <c r="E201" s="110"/>
      <c r="F201" s="160"/>
      <c r="G201" s="160"/>
      <c r="H201" s="160"/>
      <c r="I201" s="160"/>
      <c r="J201" s="160"/>
      <c r="K201" s="160"/>
      <c r="L201" s="160"/>
      <c r="M201" s="160"/>
      <c r="N201" s="160"/>
      <c r="O201" s="160"/>
      <c r="P201" s="160"/>
      <c r="Q201" s="160"/>
      <c r="R201" s="160"/>
      <c r="S201" s="160"/>
      <c r="T201" s="160"/>
      <c r="U201" s="160"/>
      <c r="V201" s="160"/>
      <c r="W201" s="160"/>
      <c r="X201" s="160"/>
      <c r="Y201" s="160"/>
      <c r="Z201" s="160"/>
      <c r="AA201" s="160"/>
      <c r="AB201" s="160"/>
      <c r="AC201" s="160"/>
      <c r="AD201" s="160"/>
      <c r="AE201" s="160"/>
      <c r="AF201" s="160"/>
      <c r="AG201" s="160"/>
      <c r="AH201" s="160"/>
      <c r="AI201" s="160"/>
      <c r="AJ201" s="160"/>
      <c r="AK201" s="160"/>
      <c r="AL201" s="160"/>
      <c r="AM201" s="160"/>
      <c r="AN201" s="160"/>
      <c r="AO201" s="160"/>
      <c r="AP201" s="160"/>
      <c r="AQ201" s="160"/>
      <c r="AR201" s="160"/>
      <c r="AS201" s="160"/>
      <c r="AT201" s="160"/>
      <c r="AU201" s="160"/>
      <c r="AV201" s="160"/>
      <c r="AW201" s="160"/>
      <c r="AX201" s="160"/>
      <c r="AY201" s="160"/>
      <c r="AZ201" s="160"/>
      <c r="BA201" s="160"/>
      <c r="BB201" s="160"/>
      <c r="BC201" s="160"/>
      <c r="BD201" s="160"/>
      <c r="BE201" s="160"/>
    </row>
    <row r="202" spans="1:57">
      <c r="A202" s="110"/>
      <c r="B202" s="110"/>
      <c r="C202" s="110"/>
      <c r="D202" s="110"/>
      <c r="E202" s="110"/>
      <c r="F202" s="160"/>
      <c r="G202" s="160"/>
      <c r="H202" s="160"/>
      <c r="I202" s="160"/>
      <c r="J202" s="160"/>
      <c r="K202" s="160"/>
      <c r="L202" s="160"/>
      <c r="M202" s="160"/>
      <c r="N202" s="160"/>
      <c r="O202" s="160"/>
      <c r="P202" s="160"/>
      <c r="Q202" s="160"/>
      <c r="R202" s="160"/>
      <c r="S202" s="160"/>
      <c r="T202" s="160"/>
      <c r="U202" s="160"/>
      <c r="V202" s="160"/>
      <c r="W202" s="160"/>
      <c r="X202" s="160"/>
      <c r="Y202" s="160"/>
      <c r="Z202" s="160"/>
      <c r="AA202" s="160"/>
      <c r="AB202" s="160"/>
      <c r="AC202" s="160"/>
      <c r="AD202" s="160"/>
      <c r="AE202" s="160"/>
      <c r="AF202" s="160"/>
      <c r="AG202" s="160"/>
      <c r="AH202" s="160"/>
      <c r="AI202" s="160"/>
      <c r="AJ202" s="160"/>
      <c r="AK202" s="160"/>
      <c r="AL202" s="160"/>
      <c r="AM202" s="160"/>
      <c r="AN202" s="160"/>
      <c r="AO202" s="160"/>
      <c r="AP202" s="160"/>
      <c r="AQ202" s="160"/>
      <c r="AR202" s="160"/>
      <c r="AS202" s="160"/>
      <c r="AT202" s="160"/>
      <c r="AU202" s="160"/>
      <c r="AV202" s="160"/>
      <c r="AW202" s="160"/>
      <c r="AX202" s="160"/>
      <c r="AY202" s="160"/>
      <c r="AZ202" s="160"/>
      <c r="BA202" s="160"/>
      <c r="BB202" s="160"/>
      <c r="BC202" s="160"/>
      <c r="BD202" s="160"/>
      <c r="BE202" s="160"/>
    </row>
    <row r="203" spans="1:57">
      <c r="A203" s="110"/>
      <c r="B203" s="110"/>
      <c r="C203" s="110"/>
      <c r="D203" s="110"/>
      <c r="E203" s="110"/>
      <c r="F203" s="160"/>
      <c r="G203" s="160"/>
      <c r="H203" s="160"/>
      <c r="I203" s="160"/>
      <c r="J203" s="160"/>
      <c r="K203" s="160"/>
      <c r="L203" s="160"/>
      <c r="M203" s="160"/>
      <c r="N203" s="160"/>
      <c r="O203" s="160"/>
      <c r="P203" s="160"/>
      <c r="Q203" s="160"/>
      <c r="R203" s="160"/>
      <c r="S203" s="160"/>
      <c r="T203" s="160"/>
      <c r="U203" s="160"/>
      <c r="V203" s="160"/>
      <c r="W203" s="160"/>
      <c r="X203" s="160"/>
      <c r="Y203" s="160"/>
      <c r="Z203" s="160"/>
      <c r="AA203" s="160"/>
      <c r="AB203" s="160"/>
      <c r="AC203" s="160"/>
      <c r="AD203" s="160"/>
      <c r="AE203" s="160"/>
      <c r="AF203" s="160"/>
      <c r="AG203" s="160"/>
      <c r="AH203" s="160"/>
      <c r="AI203" s="160"/>
      <c r="AJ203" s="160"/>
      <c r="AK203" s="160"/>
      <c r="AL203" s="160"/>
      <c r="AM203" s="160"/>
      <c r="AN203" s="160"/>
      <c r="AO203" s="160"/>
      <c r="AP203" s="160"/>
      <c r="AQ203" s="160"/>
      <c r="AR203" s="160"/>
      <c r="AS203" s="160"/>
      <c r="AT203" s="160"/>
      <c r="AU203" s="160"/>
      <c r="AV203" s="160"/>
      <c r="AW203" s="160"/>
      <c r="AX203" s="160"/>
      <c r="AY203" s="160"/>
      <c r="AZ203" s="160"/>
      <c r="BA203" s="160"/>
      <c r="BB203" s="160"/>
      <c r="BC203" s="160"/>
      <c r="BD203" s="160"/>
      <c r="BE203" s="160"/>
    </row>
    <row r="204" spans="1:57">
      <c r="A204" s="110"/>
      <c r="B204" s="110"/>
      <c r="C204" s="110"/>
      <c r="D204" s="110"/>
      <c r="E204" s="110"/>
      <c r="F204" s="160"/>
      <c r="G204" s="160"/>
      <c r="H204" s="160"/>
      <c r="I204" s="160"/>
      <c r="J204" s="160"/>
      <c r="K204" s="160"/>
      <c r="L204" s="160"/>
      <c r="M204" s="160"/>
      <c r="N204" s="160"/>
      <c r="O204" s="160"/>
      <c r="P204" s="160"/>
      <c r="Q204" s="160"/>
      <c r="R204" s="160"/>
      <c r="S204" s="160"/>
      <c r="T204" s="160"/>
      <c r="U204" s="160"/>
      <c r="V204" s="160"/>
      <c r="W204" s="160"/>
      <c r="X204" s="160"/>
      <c r="Y204" s="160"/>
      <c r="Z204" s="160"/>
      <c r="AA204" s="160"/>
      <c r="AB204" s="160"/>
      <c r="AC204" s="160"/>
      <c r="AD204" s="160"/>
      <c r="AE204" s="160"/>
      <c r="AF204" s="160"/>
      <c r="AG204" s="160"/>
      <c r="AH204" s="160"/>
      <c r="AI204" s="160"/>
      <c r="AJ204" s="160"/>
      <c r="AK204" s="160"/>
      <c r="AL204" s="160"/>
      <c r="AM204" s="160"/>
      <c r="AN204" s="160"/>
      <c r="AO204" s="160"/>
      <c r="AP204" s="160"/>
      <c r="AQ204" s="160"/>
      <c r="AR204" s="160"/>
      <c r="AS204" s="160"/>
      <c r="AT204" s="160"/>
      <c r="AU204" s="160"/>
      <c r="AV204" s="160"/>
      <c r="AW204" s="160"/>
      <c r="AX204" s="160"/>
      <c r="AY204" s="160"/>
      <c r="AZ204" s="160"/>
      <c r="BA204" s="160"/>
      <c r="BB204" s="160"/>
      <c r="BC204" s="160"/>
      <c r="BD204" s="160"/>
      <c r="BE204" s="160"/>
    </row>
    <row r="205" spans="1:57">
      <c r="A205" s="110"/>
      <c r="B205" s="110"/>
      <c r="C205" s="110"/>
      <c r="D205" s="110"/>
      <c r="E205" s="110"/>
      <c r="F205" s="160"/>
      <c r="G205" s="160"/>
      <c r="H205" s="160"/>
      <c r="I205" s="160"/>
      <c r="J205" s="160"/>
      <c r="K205" s="160"/>
      <c r="L205" s="160"/>
      <c r="M205" s="160"/>
      <c r="N205" s="160"/>
      <c r="O205" s="160"/>
      <c r="P205" s="160"/>
      <c r="Q205" s="160"/>
      <c r="R205" s="160"/>
      <c r="S205" s="160"/>
      <c r="T205" s="160"/>
      <c r="U205" s="160"/>
      <c r="V205" s="160"/>
      <c r="W205" s="160"/>
      <c r="X205" s="160"/>
      <c r="Y205" s="160"/>
      <c r="Z205" s="160"/>
      <c r="AA205" s="160"/>
      <c r="AB205" s="160"/>
      <c r="AC205" s="160"/>
      <c r="AD205" s="160"/>
      <c r="AE205" s="160"/>
      <c r="AF205" s="160"/>
      <c r="AG205" s="160"/>
      <c r="AH205" s="160"/>
      <c r="AI205" s="160"/>
      <c r="AJ205" s="160"/>
      <c r="AK205" s="160"/>
      <c r="AL205" s="160"/>
      <c r="AM205" s="160"/>
      <c r="AN205" s="160"/>
      <c r="AO205" s="160"/>
      <c r="AP205" s="160"/>
      <c r="AQ205" s="160"/>
      <c r="AR205" s="160"/>
      <c r="AS205" s="160"/>
      <c r="AT205" s="160"/>
      <c r="AU205" s="160"/>
      <c r="AV205" s="160"/>
      <c r="AW205" s="160"/>
      <c r="AX205" s="160"/>
      <c r="AY205" s="160"/>
      <c r="AZ205" s="160"/>
      <c r="BA205" s="160"/>
      <c r="BB205" s="160"/>
      <c r="BC205" s="160"/>
      <c r="BD205" s="160"/>
      <c r="BE205" s="160"/>
    </row>
    <row r="206" spans="1:57">
      <c r="A206" s="110"/>
      <c r="B206" s="110"/>
      <c r="C206" s="110"/>
      <c r="D206" s="110"/>
      <c r="E206" s="110"/>
      <c r="F206" s="160"/>
      <c r="G206" s="160"/>
      <c r="H206" s="160"/>
      <c r="I206" s="160"/>
      <c r="J206" s="160"/>
      <c r="K206" s="160"/>
      <c r="L206" s="160"/>
      <c r="M206" s="160"/>
      <c r="N206" s="160"/>
      <c r="O206" s="160"/>
      <c r="P206" s="160"/>
      <c r="Q206" s="160"/>
      <c r="R206" s="160"/>
      <c r="S206" s="160"/>
      <c r="T206" s="160"/>
      <c r="U206" s="160"/>
      <c r="V206" s="160"/>
      <c r="W206" s="160"/>
      <c r="X206" s="160"/>
      <c r="Y206" s="160"/>
      <c r="Z206" s="160"/>
      <c r="AA206" s="160"/>
      <c r="AB206" s="160"/>
      <c r="AC206" s="160"/>
      <c r="AD206" s="160"/>
      <c r="AE206" s="160"/>
      <c r="AF206" s="160"/>
      <c r="AG206" s="160"/>
      <c r="AH206" s="160"/>
      <c r="AI206" s="160"/>
      <c r="AJ206" s="160"/>
      <c r="AK206" s="160"/>
      <c r="AL206" s="160"/>
      <c r="AM206" s="160"/>
      <c r="AN206" s="160"/>
      <c r="AO206" s="160"/>
      <c r="AP206" s="160"/>
      <c r="AQ206" s="160"/>
      <c r="AR206" s="160"/>
      <c r="AS206" s="160"/>
      <c r="AT206" s="160"/>
      <c r="AU206" s="160"/>
      <c r="AV206" s="160"/>
      <c r="AW206" s="160"/>
      <c r="AX206" s="160"/>
      <c r="AY206" s="160"/>
      <c r="AZ206" s="160"/>
      <c r="BA206" s="160"/>
      <c r="BB206" s="160"/>
      <c r="BC206" s="160"/>
      <c r="BD206" s="160"/>
      <c r="BE206" s="160"/>
    </row>
    <row r="207" spans="1:57">
      <c r="A207" s="110"/>
      <c r="B207" s="110"/>
      <c r="C207" s="110"/>
      <c r="D207" s="110"/>
      <c r="E207" s="110"/>
      <c r="F207" s="160"/>
      <c r="G207" s="160"/>
      <c r="H207" s="160"/>
      <c r="I207" s="160"/>
      <c r="J207" s="160"/>
      <c r="K207" s="160"/>
      <c r="L207" s="160"/>
      <c r="M207" s="160"/>
      <c r="N207" s="160"/>
      <c r="O207" s="160"/>
      <c r="P207" s="160"/>
      <c r="Q207" s="160"/>
      <c r="R207" s="160"/>
      <c r="S207" s="160"/>
      <c r="T207" s="160"/>
      <c r="U207" s="160"/>
      <c r="V207" s="160"/>
      <c r="W207" s="160"/>
      <c r="X207" s="160"/>
      <c r="Y207" s="160"/>
      <c r="Z207" s="160"/>
      <c r="AA207" s="160"/>
      <c r="AB207" s="160"/>
      <c r="AC207" s="160"/>
      <c r="AD207" s="160"/>
      <c r="AE207" s="160"/>
      <c r="AF207" s="160"/>
      <c r="AG207" s="160"/>
      <c r="AH207" s="160"/>
      <c r="AI207" s="160"/>
      <c r="AJ207" s="160"/>
      <c r="AK207" s="160"/>
      <c r="AL207" s="160"/>
      <c r="AM207" s="160"/>
      <c r="AN207" s="160"/>
      <c r="AO207" s="160"/>
      <c r="AP207" s="160"/>
      <c r="AQ207" s="160"/>
      <c r="AR207" s="160"/>
      <c r="AS207" s="160"/>
      <c r="AT207" s="160"/>
      <c r="AU207" s="160"/>
      <c r="AV207" s="160"/>
      <c r="AW207" s="160"/>
      <c r="AX207" s="160"/>
      <c r="AY207" s="160"/>
      <c r="AZ207" s="160"/>
      <c r="BA207" s="160"/>
      <c r="BB207" s="160"/>
      <c r="BC207" s="160"/>
      <c r="BD207" s="160"/>
      <c r="BE207" s="160"/>
    </row>
    <row r="208" spans="1:57">
      <c r="A208" s="110"/>
      <c r="B208" s="110"/>
      <c r="C208" s="110"/>
      <c r="D208" s="110"/>
      <c r="E208" s="110"/>
      <c r="F208" s="160"/>
      <c r="G208" s="160"/>
      <c r="H208" s="160"/>
      <c r="I208" s="160"/>
      <c r="J208" s="160"/>
      <c r="K208" s="160"/>
      <c r="L208" s="160"/>
      <c r="M208" s="160"/>
      <c r="N208" s="160"/>
      <c r="O208" s="160"/>
      <c r="P208" s="160"/>
      <c r="Q208" s="160"/>
      <c r="R208" s="160"/>
      <c r="S208" s="160"/>
      <c r="T208" s="160"/>
      <c r="U208" s="160"/>
      <c r="V208" s="160"/>
      <c r="W208" s="160"/>
      <c r="X208" s="160"/>
      <c r="Y208" s="160"/>
      <c r="Z208" s="160"/>
      <c r="AA208" s="160"/>
      <c r="AB208" s="160"/>
      <c r="AC208" s="160"/>
      <c r="AD208" s="160"/>
      <c r="AE208" s="160"/>
      <c r="AF208" s="160"/>
      <c r="AG208" s="160"/>
      <c r="AH208" s="160"/>
      <c r="AI208" s="160"/>
      <c r="AJ208" s="160"/>
      <c r="AK208" s="160"/>
      <c r="AL208" s="160"/>
      <c r="AM208" s="160"/>
      <c r="AN208" s="160"/>
      <c r="AO208" s="160"/>
      <c r="AP208" s="160"/>
      <c r="AQ208" s="160"/>
      <c r="AR208" s="160"/>
      <c r="AS208" s="160"/>
      <c r="AT208" s="160"/>
      <c r="AU208" s="160"/>
      <c r="AV208" s="160"/>
      <c r="AW208" s="160"/>
      <c r="AX208" s="160"/>
      <c r="AY208" s="160"/>
      <c r="AZ208" s="160"/>
      <c r="BA208" s="160"/>
      <c r="BB208" s="160"/>
      <c r="BC208" s="160"/>
      <c r="BD208" s="160"/>
      <c r="BE208" s="160"/>
    </row>
    <row r="209" spans="1:57">
      <c r="A209" s="110"/>
      <c r="B209" s="110"/>
      <c r="C209" s="110"/>
      <c r="D209" s="110"/>
      <c r="E209" s="110"/>
      <c r="F209" s="160"/>
      <c r="G209" s="160"/>
      <c r="H209" s="160"/>
      <c r="I209" s="160"/>
      <c r="J209" s="160"/>
      <c r="K209" s="160"/>
      <c r="L209" s="160"/>
      <c r="M209" s="160"/>
      <c r="N209" s="160"/>
      <c r="O209" s="160"/>
      <c r="P209" s="160"/>
      <c r="Q209" s="160"/>
      <c r="R209" s="160"/>
      <c r="S209" s="160"/>
      <c r="T209" s="160"/>
      <c r="U209" s="160"/>
      <c r="V209" s="160"/>
      <c r="W209" s="160"/>
      <c r="X209" s="160"/>
      <c r="Y209" s="160"/>
      <c r="Z209" s="160"/>
      <c r="AA209" s="160"/>
      <c r="AB209" s="160"/>
      <c r="AC209" s="160"/>
      <c r="AD209" s="160"/>
      <c r="AE209" s="160"/>
      <c r="AF209" s="160"/>
      <c r="AG209" s="160"/>
      <c r="AH209" s="160"/>
      <c r="AI209" s="160"/>
      <c r="AJ209" s="160"/>
      <c r="AK209" s="160"/>
      <c r="AL209" s="160"/>
      <c r="AM209" s="160"/>
      <c r="AN209" s="160"/>
      <c r="AO209" s="160"/>
      <c r="AP209" s="160"/>
      <c r="AQ209" s="160"/>
      <c r="AR209" s="160"/>
      <c r="AS209" s="160"/>
      <c r="AT209" s="160"/>
      <c r="AU209" s="160"/>
      <c r="AV209" s="160"/>
      <c r="AW209" s="160"/>
      <c r="AX209" s="160"/>
      <c r="AY209" s="160"/>
      <c r="AZ209" s="160"/>
      <c r="BA209" s="160"/>
      <c r="BB209" s="160"/>
      <c r="BC209" s="160"/>
      <c r="BD209" s="160"/>
      <c r="BE209" s="160"/>
    </row>
    <row r="210" spans="1:57">
      <c r="A210" s="110"/>
      <c r="B210" s="110"/>
      <c r="C210" s="110"/>
      <c r="D210" s="110"/>
      <c r="E210" s="110"/>
      <c r="F210" s="160"/>
      <c r="G210" s="160"/>
      <c r="H210" s="160"/>
      <c r="I210" s="160"/>
      <c r="J210" s="160"/>
      <c r="K210" s="160"/>
      <c r="L210" s="160"/>
      <c r="M210" s="160"/>
      <c r="N210" s="160"/>
      <c r="O210" s="160"/>
      <c r="P210" s="160"/>
      <c r="Q210" s="160"/>
      <c r="R210" s="160"/>
      <c r="S210" s="160"/>
      <c r="T210" s="160"/>
      <c r="U210" s="160"/>
      <c r="V210" s="160"/>
      <c r="W210" s="160"/>
      <c r="X210" s="160"/>
      <c r="Y210" s="160"/>
      <c r="Z210" s="160"/>
      <c r="AA210" s="160"/>
      <c r="AB210" s="160"/>
      <c r="AC210" s="160"/>
      <c r="AD210" s="160"/>
      <c r="AE210" s="160"/>
      <c r="AF210" s="160"/>
      <c r="AG210" s="160"/>
      <c r="AH210" s="160"/>
      <c r="AI210" s="160"/>
      <c r="AJ210" s="160"/>
      <c r="AK210" s="160"/>
      <c r="AL210" s="160"/>
      <c r="AM210" s="160"/>
      <c r="AN210" s="160"/>
      <c r="AO210" s="160"/>
      <c r="AP210" s="160"/>
      <c r="AQ210" s="160"/>
      <c r="AR210" s="160"/>
      <c r="AS210" s="160"/>
      <c r="AT210" s="160"/>
      <c r="AU210" s="160"/>
      <c r="AV210" s="160"/>
      <c r="AW210" s="160"/>
      <c r="AX210" s="160"/>
      <c r="AY210" s="160"/>
      <c r="AZ210" s="160"/>
      <c r="BA210" s="160"/>
      <c r="BB210" s="160"/>
      <c r="BC210" s="160"/>
      <c r="BD210" s="160"/>
      <c r="BE210" s="160"/>
    </row>
    <row r="211" spans="1:57">
      <c r="A211" s="110"/>
      <c r="B211" s="110"/>
      <c r="C211" s="110"/>
      <c r="D211" s="110"/>
      <c r="E211" s="110"/>
      <c r="F211" s="160"/>
      <c r="G211" s="160"/>
      <c r="H211" s="160"/>
      <c r="I211" s="160"/>
      <c r="J211" s="160"/>
      <c r="K211" s="160"/>
      <c r="L211" s="160"/>
      <c r="M211" s="160"/>
      <c r="N211" s="160"/>
      <c r="O211" s="160"/>
      <c r="P211" s="160"/>
      <c r="Q211" s="160"/>
      <c r="R211" s="160"/>
      <c r="S211" s="160"/>
      <c r="T211" s="160"/>
      <c r="U211" s="160"/>
      <c r="V211" s="160"/>
      <c r="W211" s="160"/>
      <c r="X211" s="160"/>
      <c r="Y211" s="160"/>
      <c r="Z211" s="160"/>
      <c r="AA211" s="160"/>
      <c r="AB211" s="160"/>
      <c r="AC211" s="160"/>
      <c r="AD211" s="160"/>
      <c r="AE211" s="160"/>
      <c r="AF211" s="160"/>
      <c r="AG211" s="160"/>
      <c r="AH211" s="160"/>
      <c r="AI211" s="160"/>
      <c r="AJ211" s="160"/>
      <c r="AK211" s="160"/>
      <c r="AL211" s="160"/>
      <c r="AM211" s="160"/>
      <c r="AN211" s="160"/>
      <c r="AO211" s="160"/>
      <c r="AP211" s="160"/>
      <c r="AQ211" s="160"/>
      <c r="AR211" s="160"/>
      <c r="AS211" s="160"/>
      <c r="AT211" s="160"/>
      <c r="AU211" s="160"/>
      <c r="AV211" s="160"/>
      <c r="AW211" s="160"/>
      <c r="AX211" s="160"/>
      <c r="AY211" s="160"/>
      <c r="AZ211" s="160"/>
      <c r="BA211" s="160"/>
      <c r="BB211" s="160"/>
      <c r="BC211" s="160"/>
      <c r="BD211" s="160"/>
      <c r="BE211" s="160"/>
    </row>
    <row r="212" spans="1:57">
      <c r="A212" s="110"/>
      <c r="B212" s="110"/>
      <c r="C212" s="110"/>
      <c r="D212" s="110"/>
      <c r="E212" s="110"/>
      <c r="F212" s="160"/>
      <c r="G212" s="160"/>
      <c r="H212" s="160"/>
      <c r="I212" s="160"/>
      <c r="J212" s="160"/>
      <c r="K212" s="160"/>
      <c r="L212" s="160"/>
      <c r="M212" s="160"/>
      <c r="N212" s="160"/>
      <c r="O212" s="160"/>
      <c r="P212" s="160"/>
      <c r="Q212" s="160"/>
      <c r="R212" s="160"/>
      <c r="S212" s="160"/>
      <c r="T212" s="160"/>
      <c r="U212" s="160"/>
      <c r="V212" s="160"/>
      <c r="W212" s="160"/>
      <c r="X212" s="160"/>
      <c r="Y212" s="160"/>
      <c r="Z212" s="160"/>
      <c r="AA212" s="160"/>
      <c r="AB212" s="160"/>
      <c r="AC212" s="160"/>
      <c r="AD212" s="160"/>
      <c r="AE212" s="160"/>
      <c r="AF212" s="160"/>
      <c r="AG212" s="160"/>
      <c r="AH212" s="160"/>
      <c r="AI212" s="160"/>
      <c r="AJ212" s="160"/>
      <c r="AK212" s="160"/>
      <c r="AL212" s="160"/>
      <c r="AM212" s="160"/>
      <c r="AN212" s="160"/>
      <c r="AO212" s="160"/>
      <c r="AP212" s="160"/>
      <c r="AQ212" s="160"/>
      <c r="AR212" s="160"/>
      <c r="AS212" s="160"/>
      <c r="AT212" s="160"/>
      <c r="AU212" s="160"/>
      <c r="AV212" s="160"/>
      <c r="AW212" s="160"/>
      <c r="AX212" s="160"/>
      <c r="AY212" s="160"/>
      <c r="AZ212" s="160"/>
      <c r="BA212" s="160"/>
      <c r="BB212" s="160"/>
      <c r="BC212" s="160"/>
      <c r="BD212" s="160"/>
      <c r="BE212" s="160"/>
    </row>
    <row r="213" spans="1:57">
      <c r="A213" s="110"/>
      <c r="B213" s="110"/>
      <c r="C213" s="110"/>
      <c r="D213" s="110"/>
      <c r="E213" s="110"/>
      <c r="F213" s="160"/>
      <c r="G213" s="160"/>
      <c r="H213" s="160"/>
      <c r="I213" s="160"/>
      <c r="J213" s="160"/>
      <c r="K213" s="160"/>
      <c r="L213" s="160"/>
      <c r="M213" s="160"/>
      <c r="N213" s="160"/>
      <c r="O213" s="160"/>
      <c r="P213" s="160"/>
      <c r="Q213" s="160"/>
      <c r="R213" s="160"/>
      <c r="S213" s="160"/>
      <c r="T213" s="160"/>
      <c r="U213" s="160"/>
      <c r="V213" s="160"/>
      <c r="W213" s="160"/>
      <c r="X213" s="160"/>
      <c r="Y213" s="160"/>
      <c r="Z213" s="160"/>
      <c r="AA213" s="160"/>
      <c r="AB213" s="160"/>
      <c r="AC213" s="160"/>
      <c r="AD213" s="160"/>
      <c r="AE213" s="160"/>
      <c r="AF213" s="160"/>
      <c r="AG213" s="160"/>
      <c r="AH213" s="160"/>
      <c r="AI213" s="160"/>
      <c r="AJ213" s="160"/>
      <c r="AK213" s="160"/>
      <c r="AL213" s="160"/>
      <c r="AM213" s="160"/>
      <c r="AN213" s="160"/>
      <c r="AO213" s="160"/>
      <c r="AP213" s="160"/>
      <c r="AQ213" s="160"/>
      <c r="AR213" s="160"/>
      <c r="AS213" s="160"/>
      <c r="AT213" s="160"/>
      <c r="AU213" s="160"/>
      <c r="AV213" s="160"/>
      <c r="AW213" s="160"/>
      <c r="AX213" s="160"/>
      <c r="AY213" s="160"/>
      <c r="AZ213" s="160"/>
      <c r="BA213" s="160"/>
      <c r="BB213" s="160"/>
      <c r="BC213" s="160"/>
      <c r="BD213" s="160"/>
      <c r="BE213" s="160"/>
    </row>
    <row r="214" spans="1:57">
      <c r="A214" s="110"/>
      <c r="B214" s="110"/>
      <c r="C214" s="110"/>
      <c r="D214" s="110"/>
      <c r="E214" s="110"/>
      <c r="F214" s="160"/>
      <c r="G214" s="160"/>
      <c r="H214" s="160"/>
      <c r="I214" s="160"/>
      <c r="J214" s="160"/>
      <c r="K214" s="160"/>
      <c r="L214" s="160"/>
      <c r="M214" s="160"/>
      <c r="N214" s="160"/>
      <c r="O214" s="160"/>
      <c r="P214" s="160"/>
      <c r="Q214" s="160"/>
      <c r="R214" s="160"/>
      <c r="S214" s="160"/>
      <c r="T214" s="160"/>
      <c r="U214" s="160"/>
      <c r="V214" s="160"/>
      <c r="W214" s="160"/>
      <c r="X214" s="160"/>
      <c r="Y214" s="160"/>
      <c r="Z214" s="160"/>
      <c r="AA214" s="160"/>
      <c r="AB214" s="160"/>
      <c r="AC214" s="160"/>
      <c r="AD214" s="160"/>
      <c r="AE214" s="160"/>
      <c r="AF214" s="160"/>
      <c r="AG214" s="160"/>
      <c r="AH214" s="160"/>
      <c r="AI214" s="160"/>
      <c r="AJ214" s="160"/>
      <c r="AK214" s="160"/>
      <c r="AL214" s="160"/>
      <c r="AM214" s="160"/>
      <c r="AN214" s="160"/>
      <c r="AO214" s="160"/>
      <c r="AP214" s="160"/>
      <c r="AQ214" s="160"/>
      <c r="AR214" s="160"/>
      <c r="AS214" s="160"/>
      <c r="AT214" s="160"/>
      <c r="AU214" s="160"/>
      <c r="AV214" s="160"/>
      <c r="AW214" s="160"/>
      <c r="AX214" s="160"/>
      <c r="AY214" s="160"/>
      <c r="AZ214" s="160"/>
      <c r="BA214" s="160"/>
      <c r="BB214" s="160"/>
      <c r="BC214" s="160"/>
      <c r="BD214" s="160"/>
      <c r="BE214" s="160"/>
    </row>
    <row r="215" spans="1:57">
      <c r="A215" s="110"/>
      <c r="B215" s="110"/>
      <c r="C215" s="110"/>
      <c r="D215" s="110"/>
      <c r="E215" s="110"/>
      <c r="F215" s="160"/>
      <c r="G215" s="160"/>
      <c r="H215" s="160"/>
      <c r="I215" s="160"/>
      <c r="J215" s="160"/>
      <c r="K215" s="160"/>
      <c r="L215" s="160"/>
      <c r="M215" s="160"/>
      <c r="N215" s="160"/>
      <c r="O215" s="160"/>
      <c r="P215" s="160"/>
      <c r="Q215" s="160"/>
      <c r="R215" s="160"/>
      <c r="S215" s="160"/>
      <c r="T215" s="160"/>
      <c r="U215" s="160"/>
      <c r="V215" s="160"/>
      <c r="W215" s="160"/>
      <c r="X215" s="160"/>
      <c r="Y215" s="160"/>
      <c r="Z215" s="160"/>
      <c r="AA215" s="160"/>
      <c r="AB215" s="160"/>
      <c r="AC215" s="160"/>
      <c r="AD215" s="160"/>
      <c r="AE215" s="160"/>
      <c r="AF215" s="160"/>
      <c r="AG215" s="160"/>
      <c r="AH215" s="160"/>
      <c r="AI215" s="160"/>
      <c r="AJ215" s="160"/>
      <c r="AK215" s="160"/>
      <c r="AL215" s="160"/>
      <c r="AM215" s="160"/>
      <c r="AN215" s="160"/>
      <c r="AO215" s="160"/>
      <c r="AP215" s="160"/>
      <c r="AQ215" s="160"/>
      <c r="AR215" s="160"/>
      <c r="AS215" s="160"/>
      <c r="AT215" s="160"/>
      <c r="AU215" s="160"/>
      <c r="AV215" s="160"/>
      <c r="AW215" s="160"/>
      <c r="AX215" s="160"/>
      <c r="AY215" s="160"/>
      <c r="AZ215" s="160"/>
      <c r="BA215" s="160"/>
      <c r="BB215" s="160"/>
      <c r="BC215" s="160"/>
      <c r="BD215" s="160"/>
      <c r="BE215" s="160"/>
    </row>
    <row r="216" spans="1:57">
      <c r="A216" s="110"/>
      <c r="B216" s="110"/>
      <c r="C216" s="110"/>
      <c r="D216" s="110"/>
      <c r="E216" s="110"/>
      <c r="F216" s="160"/>
      <c r="G216" s="160"/>
      <c r="H216" s="160"/>
      <c r="I216" s="160"/>
      <c r="J216" s="160"/>
      <c r="K216" s="160"/>
      <c r="L216" s="160"/>
      <c r="M216" s="160"/>
      <c r="N216" s="160"/>
      <c r="O216" s="160"/>
      <c r="P216" s="160"/>
      <c r="Q216" s="160"/>
      <c r="R216" s="160"/>
      <c r="S216" s="160"/>
      <c r="T216" s="160"/>
      <c r="U216" s="160"/>
      <c r="V216" s="160"/>
      <c r="W216" s="160"/>
      <c r="X216" s="160"/>
      <c r="Y216" s="160"/>
      <c r="Z216" s="160"/>
      <c r="AA216" s="160"/>
      <c r="AB216" s="160"/>
      <c r="AC216" s="160"/>
      <c r="AD216" s="160"/>
      <c r="AE216" s="160"/>
      <c r="AF216" s="160"/>
      <c r="AG216" s="160"/>
      <c r="AH216" s="160"/>
      <c r="AI216" s="160"/>
      <c r="AJ216" s="160"/>
      <c r="AK216" s="160"/>
      <c r="AL216" s="160"/>
      <c r="AM216" s="160"/>
      <c r="AN216" s="160"/>
      <c r="AO216" s="160"/>
      <c r="AP216" s="160"/>
      <c r="AQ216" s="160"/>
      <c r="AR216" s="160"/>
      <c r="AS216" s="160"/>
      <c r="AT216" s="160"/>
      <c r="AU216" s="160"/>
      <c r="AV216" s="160"/>
      <c r="AW216" s="160"/>
      <c r="AX216" s="160"/>
      <c r="AY216" s="160"/>
      <c r="AZ216" s="160"/>
      <c r="BA216" s="160"/>
      <c r="BB216" s="160"/>
      <c r="BC216" s="160"/>
      <c r="BD216" s="160"/>
      <c r="BE216" s="160"/>
    </row>
    <row r="217" spans="1:57">
      <c r="A217" s="110"/>
      <c r="B217" s="110"/>
      <c r="C217" s="110"/>
      <c r="D217" s="110"/>
      <c r="E217" s="110"/>
      <c r="F217" s="160"/>
      <c r="G217" s="160"/>
      <c r="H217" s="160"/>
      <c r="I217" s="160"/>
      <c r="J217" s="160"/>
      <c r="K217" s="160"/>
      <c r="L217" s="160"/>
      <c r="M217" s="160"/>
      <c r="N217" s="160"/>
      <c r="O217" s="160"/>
      <c r="P217" s="160"/>
      <c r="Q217" s="160"/>
      <c r="R217" s="160"/>
      <c r="S217" s="160"/>
      <c r="T217" s="160"/>
      <c r="U217" s="160"/>
      <c r="V217" s="160"/>
      <c r="W217" s="160"/>
      <c r="X217" s="160"/>
      <c r="Y217" s="160"/>
      <c r="Z217" s="160"/>
      <c r="AA217" s="160"/>
      <c r="AB217" s="160"/>
      <c r="AC217" s="160"/>
      <c r="AD217" s="160"/>
      <c r="AE217" s="160"/>
      <c r="AF217" s="160"/>
      <c r="AG217" s="160"/>
      <c r="AH217" s="160"/>
      <c r="AI217" s="160"/>
      <c r="AJ217" s="160"/>
      <c r="AK217" s="160"/>
      <c r="AL217" s="160"/>
      <c r="AM217" s="160"/>
      <c r="AN217" s="160"/>
      <c r="AO217" s="160"/>
      <c r="AP217" s="160"/>
      <c r="AQ217" s="160"/>
      <c r="AR217" s="160"/>
      <c r="AS217" s="160"/>
      <c r="AT217" s="160"/>
      <c r="AU217" s="160"/>
      <c r="AV217" s="160"/>
      <c r="AW217" s="160"/>
      <c r="AX217" s="160"/>
      <c r="AY217" s="160"/>
      <c r="AZ217" s="160"/>
      <c r="BA217" s="160"/>
      <c r="BB217" s="160"/>
      <c r="BC217" s="160"/>
      <c r="BD217" s="160"/>
      <c r="BE217" s="160"/>
    </row>
    <row r="218" spans="1:57">
      <c r="A218" s="110"/>
      <c r="B218" s="110"/>
      <c r="C218" s="110"/>
      <c r="D218" s="110"/>
      <c r="E218" s="110"/>
      <c r="F218" s="160"/>
      <c r="G218" s="160"/>
      <c r="H218" s="160"/>
      <c r="I218" s="160"/>
      <c r="J218" s="160"/>
      <c r="K218" s="160"/>
      <c r="L218" s="160"/>
      <c r="M218" s="160"/>
      <c r="N218" s="160"/>
      <c r="O218" s="160"/>
      <c r="P218" s="160"/>
      <c r="Q218" s="160"/>
      <c r="R218" s="160"/>
      <c r="S218" s="160"/>
      <c r="T218" s="160"/>
      <c r="U218" s="160"/>
      <c r="V218" s="160"/>
      <c r="W218" s="160"/>
      <c r="X218" s="160"/>
      <c r="Y218" s="160"/>
      <c r="Z218" s="160"/>
      <c r="AA218" s="160"/>
      <c r="AB218" s="160"/>
      <c r="AC218" s="160"/>
      <c r="AD218" s="160"/>
      <c r="AE218" s="160"/>
      <c r="AF218" s="160"/>
      <c r="AG218" s="160"/>
      <c r="AH218" s="160"/>
      <c r="AI218" s="160"/>
      <c r="AJ218" s="160"/>
      <c r="AK218" s="160"/>
      <c r="AL218" s="160"/>
      <c r="AM218" s="160"/>
      <c r="AN218" s="160"/>
      <c r="AO218" s="160"/>
      <c r="AP218" s="160"/>
      <c r="AQ218" s="160"/>
      <c r="AR218" s="160"/>
      <c r="AS218" s="160"/>
      <c r="AT218" s="160"/>
      <c r="AU218" s="160"/>
      <c r="AV218" s="160"/>
      <c r="AW218" s="160"/>
      <c r="AX218" s="160"/>
      <c r="AY218" s="160"/>
      <c r="AZ218" s="160"/>
      <c r="BA218" s="160"/>
      <c r="BB218" s="160"/>
      <c r="BC218" s="160"/>
      <c r="BD218" s="160"/>
      <c r="BE218" s="160"/>
    </row>
    <row r="219" spans="1:57">
      <c r="A219" s="110"/>
      <c r="B219" s="110"/>
      <c r="C219" s="110"/>
      <c r="D219" s="110"/>
      <c r="E219" s="110"/>
      <c r="F219" s="160"/>
      <c r="G219" s="160"/>
      <c r="H219" s="160"/>
      <c r="I219" s="160"/>
      <c r="J219" s="160"/>
      <c r="K219" s="160"/>
      <c r="L219" s="160"/>
      <c r="M219" s="160"/>
      <c r="N219" s="160"/>
      <c r="O219" s="160"/>
      <c r="P219" s="160"/>
      <c r="Q219" s="160"/>
      <c r="R219" s="160"/>
      <c r="S219" s="160"/>
      <c r="T219" s="160"/>
      <c r="U219" s="160"/>
      <c r="V219" s="160"/>
      <c r="W219" s="160"/>
      <c r="X219" s="160"/>
      <c r="Y219" s="160"/>
      <c r="Z219" s="160"/>
      <c r="AA219" s="160"/>
      <c r="AB219" s="160"/>
      <c r="AC219" s="160"/>
      <c r="AD219" s="160"/>
      <c r="AE219" s="160"/>
      <c r="AF219" s="160"/>
      <c r="AG219" s="160"/>
      <c r="AH219" s="160"/>
      <c r="AI219" s="160"/>
      <c r="AJ219" s="160"/>
      <c r="AK219" s="160"/>
      <c r="AL219" s="160"/>
      <c r="AM219" s="160"/>
      <c r="AN219" s="160"/>
      <c r="AO219" s="160"/>
      <c r="AP219" s="160"/>
      <c r="AQ219" s="160"/>
      <c r="AR219" s="160"/>
      <c r="AS219" s="160"/>
      <c r="AT219" s="160"/>
      <c r="AU219" s="160"/>
      <c r="AV219" s="160"/>
      <c r="AW219" s="160"/>
      <c r="AX219" s="160"/>
      <c r="AY219" s="160"/>
      <c r="AZ219" s="160"/>
      <c r="BA219" s="160"/>
      <c r="BB219" s="160"/>
      <c r="BC219" s="160"/>
      <c r="BD219" s="160"/>
      <c r="BE219" s="160"/>
    </row>
    <row r="220" spans="1:57">
      <c r="A220" s="110"/>
      <c r="B220" s="110"/>
      <c r="C220" s="110"/>
      <c r="D220" s="110"/>
      <c r="E220" s="110"/>
      <c r="F220" s="160"/>
      <c r="G220" s="160"/>
      <c r="H220" s="160"/>
      <c r="I220" s="160"/>
      <c r="J220" s="160"/>
      <c r="K220" s="160"/>
      <c r="L220" s="160"/>
      <c r="M220" s="160"/>
      <c r="N220" s="160"/>
      <c r="O220" s="160"/>
      <c r="P220" s="160"/>
      <c r="Q220" s="160"/>
      <c r="R220" s="160"/>
      <c r="S220" s="160"/>
      <c r="T220" s="160"/>
      <c r="U220" s="160"/>
      <c r="V220" s="160"/>
      <c r="W220" s="160"/>
      <c r="X220" s="160"/>
      <c r="Y220" s="160"/>
      <c r="Z220" s="160"/>
      <c r="AA220" s="160"/>
      <c r="AB220" s="160"/>
      <c r="AC220" s="160"/>
      <c r="AD220" s="160"/>
      <c r="AE220" s="160"/>
      <c r="AF220" s="160"/>
      <c r="AG220" s="160"/>
      <c r="AH220" s="160"/>
      <c r="AI220" s="160"/>
      <c r="AJ220" s="160"/>
      <c r="AK220" s="160"/>
      <c r="AL220" s="160"/>
      <c r="AM220" s="160"/>
      <c r="AN220" s="160"/>
      <c r="AO220" s="160"/>
      <c r="AP220" s="160"/>
      <c r="AQ220" s="160"/>
      <c r="AR220" s="160"/>
      <c r="AS220" s="160"/>
      <c r="AT220" s="160"/>
      <c r="AU220" s="160"/>
      <c r="AV220" s="160"/>
      <c r="AW220" s="160"/>
      <c r="AX220" s="160"/>
      <c r="AY220" s="160"/>
      <c r="AZ220" s="160"/>
      <c r="BA220" s="160"/>
      <c r="BB220" s="160"/>
      <c r="BC220" s="160"/>
      <c r="BD220" s="160"/>
      <c r="BE220" s="160"/>
    </row>
    <row r="221" spans="1:57">
      <c r="A221" s="110"/>
      <c r="B221" s="110"/>
      <c r="C221" s="110"/>
      <c r="D221" s="110"/>
      <c r="E221" s="110"/>
      <c r="F221" s="160"/>
      <c r="G221" s="160"/>
      <c r="H221" s="160"/>
      <c r="I221" s="160"/>
      <c r="J221" s="160"/>
      <c r="K221" s="160"/>
      <c r="L221" s="160"/>
      <c r="M221" s="160"/>
      <c r="N221" s="160"/>
      <c r="O221" s="160"/>
      <c r="P221" s="160"/>
      <c r="Q221" s="160"/>
      <c r="R221" s="160"/>
      <c r="S221" s="160"/>
      <c r="T221" s="160"/>
      <c r="U221" s="160"/>
      <c r="V221" s="160"/>
      <c r="W221" s="160"/>
      <c r="X221" s="160"/>
      <c r="Y221" s="160"/>
      <c r="Z221" s="160"/>
      <c r="AA221" s="160"/>
      <c r="AB221" s="160"/>
      <c r="AC221" s="160"/>
      <c r="AD221" s="160"/>
      <c r="AE221" s="160"/>
      <c r="AF221" s="160"/>
      <c r="AG221" s="160"/>
      <c r="AH221" s="160"/>
      <c r="AI221" s="160"/>
      <c r="AJ221" s="160"/>
      <c r="AK221" s="160"/>
      <c r="AL221" s="160"/>
      <c r="AM221" s="160"/>
      <c r="AN221" s="160"/>
      <c r="AO221" s="160"/>
      <c r="AP221" s="160"/>
      <c r="AQ221" s="160"/>
      <c r="AR221" s="160"/>
      <c r="AS221" s="160"/>
      <c r="AT221" s="160"/>
      <c r="AU221" s="160"/>
      <c r="AV221" s="160"/>
      <c r="AW221" s="160"/>
      <c r="AX221" s="160"/>
      <c r="AY221" s="160"/>
      <c r="AZ221" s="160"/>
      <c r="BA221" s="160"/>
      <c r="BB221" s="160"/>
      <c r="BC221" s="160"/>
      <c r="BD221" s="160"/>
      <c r="BE221" s="160"/>
    </row>
    <row r="222" spans="1:57">
      <c r="A222" s="110"/>
      <c r="B222" s="110"/>
      <c r="C222" s="110"/>
      <c r="D222" s="110"/>
      <c r="E222" s="110"/>
      <c r="F222" s="160"/>
      <c r="G222" s="160"/>
      <c r="H222" s="160"/>
      <c r="I222" s="160"/>
      <c r="J222" s="160"/>
      <c r="K222" s="160"/>
      <c r="L222" s="160"/>
      <c r="M222" s="160"/>
      <c r="N222" s="160"/>
      <c r="O222" s="160"/>
      <c r="P222" s="160"/>
      <c r="Q222" s="160"/>
      <c r="R222" s="160"/>
      <c r="S222" s="160"/>
      <c r="T222" s="160"/>
      <c r="U222" s="160"/>
      <c r="V222" s="160"/>
      <c r="W222" s="160"/>
      <c r="X222" s="160"/>
      <c r="Y222" s="160"/>
      <c r="Z222" s="160"/>
      <c r="AA222" s="160"/>
      <c r="AB222" s="160"/>
      <c r="AC222" s="160"/>
      <c r="AD222" s="160"/>
      <c r="AE222" s="160"/>
      <c r="AF222" s="160"/>
      <c r="AG222" s="160"/>
      <c r="AH222" s="160"/>
      <c r="AI222" s="160"/>
      <c r="AJ222" s="160"/>
      <c r="AK222" s="160"/>
      <c r="AL222" s="160"/>
      <c r="AM222" s="160"/>
      <c r="AN222" s="160"/>
      <c r="AO222" s="160"/>
      <c r="AP222" s="160"/>
      <c r="AQ222" s="160"/>
      <c r="AR222" s="160"/>
      <c r="AS222" s="160"/>
      <c r="AT222" s="160"/>
      <c r="AU222" s="160"/>
      <c r="AV222" s="160"/>
      <c r="AW222" s="160"/>
      <c r="AX222" s="160"/>
      <c r="AY222" s="160"/>
      <c r="AZ222" s="160"/>
      <c r="BA222" s="160"/>
      <c r="BB222" s="160"/>
      <c r="BC222" s="160"/>
      <c r="BD222" s="160"/>
      <c r="BE222" s="160"/>
    </row>
    <row r="223" spans="1:57">
      <c r="A223" s="110"/>
      <c r="B223" s="110"/>
      <c r="C223" s="110"/>
      <c r="D223" s="110"/>
      <c r="E223" s="110"/>
      <c r="F223" s="160"/>
      <c r="G223" s="160"/>
      <c r="H223" s="160"/>
      <c r="I223" s="160"/>
      <c r="J223" s="160"/>
      <c r="K223" s="160"/>
      <c r="L223" s="160"/>
      <c r="M223" s="160"/>
      <c r="N223" s="160"/>
      <c r="O223" s="160"/>
      <c r="P223" s="160"/>
      <c r="Q223" s="160"/>
      <c r="R223" s="160"/>
      <c r="S223" s="160"/>
      <c r="T223" s="160"/>
      <c r="U223" s="160"/>
      <c r="V223" s="160"/>
      <c r="W223" s="160"/>
      <c r="X223" s="160"/>
      <c r="Y223" s="160"/>
      <c r="Z223" s="160"/>
      <c r="AA223" s="160"/>
      <c r="AB223" s="160"/>
      <c r="AC223" s="160"/>
      <c r="AD223" s="160"/>
      <c r="AE223" s="160"/>
      <c r="AF223" s="160"/>
      <c r="AG223" s="160"/>
      <c r="AH223" s="160"/>
      <c r="AI223" s="160"/>
      <c r="AJ223" s="160"/>
      <c r="AK223" s="160"/>
      <c r="AL223" s="160"/>
      <c r="AM223" s="160"/>
      <c r="AN223" s="160"/>
      <c r="AO223" s="160"/>
      <c r="AP223" s="160"/>
      <c r="AQ223" s="160"/>
      <c r="AR223" s="160"/>
      <c r="AS223" s="160"/>
      <c r="AT223" s="160"/>
      <c r="AU223" s="160"/>
      <c r="AV223" s="160"/>
      <c r="AW223" s="160"/>
      <c r="AX223" s="160"/>
      <c r="AY223" s="160"/>
      <c r="AZ223" s="160"/>
      <c r="BA223" s="160"/>
      <c r="BB223" s="160"/>
      <c r="BC223" s="160"/>
      <c r="BD223" s="160"/>
      <c r="BE223" s="160"/>
    </row>
    <row r="224" spans="1:57">
      <c r="A224" s="110"/>
      <c r="B224" s="110"/>
      <c r="C224" s="110"/>
      <c r="D224" s="110"/>
      <c r="E224" s="110"/>
      <c r="F224" s="160"/>
      <c r="G224" s="160"/>
      <c r="H224" s="160"/>
      <c r="I224" s="160"/>
      <c r="J224" s="160"/>
      <c r="K224" s="160"/>
      <c r="L224" s="160"/>
      <c r="M224" s="160"/>
      <c r="N224" s="160"/>
      <c r="O224" s="160"/>
      <c r="P224" s="160"/>
      <c r="Q224" s="160"/>
      <c r="R224" s="160"/>
      <c r="S224" s="160"/>
      <c r="T224" s="160"/>
      <c r="U224" s="160"/>
      <c r="V224" s="160"/>
      <c r="W224" s="160"/>
      <c r="X224" s="160"/>
      <c r="Y224" s="160"/>
      <c r="Z224" s="160"/>
      <c r="AA224" s="160"/>
      <c r="AB224" s="160"/>
      <c r="AC224" s="160"/>
      <c r="AD224" s="160"/>
      <c r="AE224" s="160"/>
      <c r="AF224" s="160"/>
      <c r="AG224" s="160"/>
      <c r="AH224" s="160"/>
      <c r="AI224" s="160"/>
      <c r="AJ224" s="160"/>
      <c r="AK224" s="160"/>
      <c r="AL224" s="160"/>
      <c r="AM224" s="160"/>
      <c r="AN224" s="160"/>
      <c r="AO224" s="160"/>
      <c r="AP224" s="160"/>
      <c r="AQ224" s="160"/>
      <c r="AR224" s="160"/>
      <c r="AS224" s="160"/>
      <c r="AT224" s="160"/>
      <c r="AU224" s="160"/>
      <c r="AV224" s="160"/>
      <c r="AW224" s="160"/>
      <c r="AX224" s="160"/>
      <c r="AY224" s="160"/>
      <c r="AZ224" s="160"/>
      <c r="BA224" s="160"/>
      <c r="BB224" s="160"/>
      <c r="BC224" s="160"/>
      <c r="BD224" s="160"/>
      <c r="BE224" s="160"/>
    </row>
    <row r="225" spans="1:57">
      <c r="A225" s="110"/>
      <c r="B225" s="110"/>
      <c r="C225" s="110"/>
      <c r="D225" s="110"/>
      <c r="E225" s="110"/>
      <c r="F225" s="160"/>
      <c r="G225" s="160"/>
      <c r="H225" s="160"/>
      <c r="I225" s="160"/>
      <c r="J225" s="160"/>
      <c r="K225" s="160"/>
      <c r="L225" s="160"/>
      <c r="M225" s="160"/>
      <c r="N225" s="160"/>
      <c r="O225" s="160"/>
      <c r="P225" s="160"/>
      <c r="Q225" s="160"/>
      <c r="R225" s="160"/>
      <c r="S225" s="160"/>
      <c r="T225" s="160"/>
      <c r="U225" s="160"/>
      <c r="V225" s="160"/>
      <c r="W225" s="160"/>
      <c r="X225" s="160"/>
      <c r="Y225" s="160"/>
      <c r="Z225" s="160"/>
      <c r="AA225" s="160"/>
      <c r="AB225" s="160"/>
      <c r="AC225" s="160"/>
      <c r="AD225" s="160"/>
      <c r="AE225" s="160"/>
      <c r="AF225" s="160"/>
      <c r="AG225" s="160"/>
      <c r="AH225" s="160"/>
      <c r="AI225" s="160"/>
      <c r="AJ225" s="160"/>
      <c r="AK225" s="160"/>
      <c r="AL225" s="160"/>
      <c r="AM225" s="160"/>
      <c r="AN225" s="160"/>
      <c r="AO225" s="160"/>
      <c r="AP225" s="160"/>
      <c r="AQ225" s="160"/>
      <c r="AR225" s="160"/>
      <c r="AS225" s="160"/>
      <c r="AT225" s="160"/>
      <c r="AU225" s="160"/>
      <c r="AV225" s="160"/>
      <c r="AW225" s="160"/>
      <c r="AX225" s="160"/>
      <c r="AY225" s="160"/>
      <c r="AZ225" s="160"/>
      <c r="BA225" s="160"/>
      <c r="BB225" s="160"/>
      <c r="BC225" s="160"/>
      <c r="BD225" s="160"/>
      <c r="BE225" s="160"/>
    </row>
    <row r="226" spans="1:57">
      <c r="A226" s="110"/>
      <c r="B226" s="110"/>
      <c r="C226" s="110"/>
      <c r="D226" s="110"/>
      <c r="E226" s="110"/>
      <c r="F226" s="160"/>
      <c r="G226" s="160"/>
      <c r="H226" s="160"/>
      <c r="I226" s="160"/>
      <c r="J226" s="160"/>
      <c r="K226" s="160"/>
      <c r="L226" s="160"/>
      <c r="M226" s="160"/>
      <c r="N226" s="160"/>
      <c r="O226" s="160"/>
      <c r="P226" s="160"/>
      <c r="Q226" s="160"/>
      <c r="R226" s="160"/>
      <c r="S226" s="160"/>
      <c r="T226" s="160"/>
      <c r="U226" s="160"/>
      <c r="V226" s="160"/>
      <c r="W226" s="160"/>
      <c r="X226" s="160"/>
      <c r="Y226" s="160"/>
      <c r="Z226" s="160"/>
      <c r="AA226" s="160"/>
      <c r="AB226" s="160"/>
      <c r="AC226" s="160"/>
      <c r="AD226" s="160"/>
      <c r="AE226" s="160"/>
      <c r="AF226" s="160"/>
      <c r="AG226" s="160"/>
      <c r="AH226" s="160"/>
      <c r="AI226" s="160"/>
      <c r="AJ226" s="160"/>
      <c r="AK226" s="160"/>
      <c r="AL226" s="160"/>
      <c r="AM226" s="160"/>
      <c r="AN226" s="160"/>
      <c r="AO226" s="160"/>
      <c r="AP226" s="160"/>
      <c r="AQ226" s="160"/>
      <c r="AR226" s="160"/>
      <c r="AS226" s="160"/>
      <c r="AT226" s="160"/>
      <c r="AU226" s="160"/>
      <c r="AV226" s="160"/>
      <c r="AW226" s="160"/>
      <c r="AX226" s="160"/>
      <c r="AY226" s="160"/>
      <c r="AZ226" s="160"/>
      <c r="BA226" s="160"/>
      <c r="BB226" s="160"/>
      <c r="BC226" s="160"/>
      <c r="BD226" s="160"/>
      <c r="BE226" s="160"/>
    </row>
    <row r="227" spans="1:57">
      <c r="A227" s="110"/>
      <c r="B227" s="110"/>
      <c r="C227" s="110"/>
      <c r="D227" s="110"/>
      <c r="E227" s="110"/>
      <c r="F227" s="160"/>
      <c r="G227" s="160"/>
      <c r="H227" s="160"/>
      <c r="I227" s="160"/>
      <c r="J227" s="160"/>
      <c r="K227" s="160"/>
      <c r="L227" s="160"/>
      <c r="M227" s="160"/>
      <c r="N227" s="160"/>
      <c r="O227" s="160"/>
      <c r="P227" s="160"/>
      <c r="Q227" s="160"/>
      <c r="R227" s="160"/>
      <c r="S227" s="160"/>
      <c r="T227" s="160"/>
      <c r="U227" s="160"/>
      <c r="V227" s="160"/>
      <c r="W227" s="160"/>
      <c r="X227" s="160"/>
      <c r="Y227" s="160"/>
      <c r="Z227" s="160"/>
      <c r="AA227" s="160"/>
      <c r="AB227" s="160"/>
      <c r="AC227" s="160"/>
      <c r="AD227" s="160"/>
      <c r="AE227" s="160"/>
      <c r="AF227" s="160"/>
      <c r="AG227" s="160"/>
      <c r="AH227" s="160"/>
      <c r="AI227" s="160"/>
      <c r="AJ227" s="160"/>
      <c r="AK227" s="160"/>
      <c r="AL227" s="160"/>
      <c r="AM227" s="160"/>
      <c r="AN227" s="160"/>
      <c r="AO227" s="160"/>
      <c r="AP227" s="160"/>
      <c r="AQ227" s="160"/>
      <c r="AR227" s="160"/>
      <c r="AS227" s="160"/>
      <c r="AT227" s="160"/>
      <c r="AU227" s="160"/>
      <c r="AV227" s="160"/>
      <c r="AW227" s="160"/>
      <c r="AX227" s="160"/>
      <c r="AY227" s="160"/>
      <c r="AZ227" s="160"/>
      <c r="BA227" s="160"/>
      <c r="BB227" s="160"/>
      <c r="BC227" s="160"/>
      <c r="BD227" s="160"/>
      <c r="BE227" s="160"/>
    </row>
    <row r="228" spans="1:57">
      <c r="A228" s="110"/>
      <c r="B228" s="110"/>
      <c r="C228" s="110"/>
      <c r="D228" s="110"/>
      <c r="E228" s="110"/>
      <c r="F228" s="160"/>
      <c r="G228" s="160"/>
      <c r="H228" s="160"/>
      <c r="I228" s="160"/>
      <c r="J228" s="160"/>
      <c r="K228" s="160"/>
      <c r="L228" s="160"/>
      <c r="M228" s="160"/>
      <c r="N228" s="160"/>
      <c r="O228" s="160"/>
      <c r="P228" s="160"/>
      <c r="Q228" s="160"/>
      <c r="R228" s="160"/>
      <c r="S228" s="160"/>
      <c r="T228" s="160"/>
      <c r="U228" s="160"/>
      <c r="V228" s="160"/>
      <c r="W228" s="160"/>
      <c r="X228" s="160"/>
      <c r="Y228" s="160"/>
      <c r="Z228" s="160"/>
      <c r="AA228" s="160"/>
      <c r="AB228" s="160"/>
      <c r="AC228" s="160"/>
      <c r="AD228" s="160"/>
      <c r="AE228" s="160"/>
      <c r="AF228" s="160"/>
      <c r="AG228" s="160"/>
      <c r="AH228" s="160"/>
      <c r="AI228" s="160"/>
      <c r="AJ228" s="160"/>
      <c r="AK228" s="160"/>
      <c r="AL228" s="160"/>
      <c r="AM228" s="160"/>
      <c r="AN228" s="160"/>
      <c r="AO228" s="160"/>
      <c r="AP228" s="160"/>
      <c r="AQ228" s="160"/>
      <c r="AR228" s="160"/>
      <c r="AS228" s="160"/>
      <c r="AT228" s="160"/>
      <c r="AU228" s="160"/>
      <c r="AV228" s="160"/>
      <c r="AW228" s="160"/>
      <c r="AX228" s="160"/>
      <c r="AY228" s="160"/>
      <c r="AZ228" s="160"/>
      <c r="BA228" s="160"/>
      <c r="BB228" s="160"/>
      <c r="BC228" s="160"/>
      <c r="BD228" s="160"/>
      <c r="BE228" s="160"/>
    </row>
    <row r="229" spans="1:57">
      <c r="A229" s="110"/>
      <c r="B229" s="110"/>
      <c r="C229" s="110"/>
      <c r="D229" s="110"/>
      <c r="E229" s="110"/>
      <c r="F229" s="160"/>
      <c r="G229" s="160"/>
      <c r="H229" s="160"/>
      <c r="I229" s="160"/>
      <c r="J229" s="160"/>
      <c r="K229" s="160"/>
      <c r="L229" s="160"/>
      <c r="M229" s="160"/>
      <c r="N229" s="160"/>
      <c r="O229" s="160"/>
      <c r="P229" s="160"/>
      <c r="Q229" s="160"/>
      <c r="R229" s="160"/>
      <c r="S229" s="160"/>
      <c r="T229" s="160"/>
      <c r="U229" s="160"/>
      <c r="V229" s="160"/>
      <c r="W229" s="160"/>
      <c r="X229" s="160"/>
      <c r="Y229" s="160"/>
      <c r="Z229" s="160"/>
      <c r="AA229" s="160"/>
      <c r="AB229" s="160"/>
      <c r="AC229" s="160"/>
      <c r="AD229" s="160"/>
      <c r="AE229" s="160"/>
      <c r="AF229" s="160"/>
      <c r="AG229" s="160"/>
      <c r="AH229" s="160"/>
      <c r="AI229" s="160"/>
      <c r="AJ229" s="160"/>
      <c r="AK229" s="160"/>
      <c r="AL229" s="160"/>
      <c r="AM229" s="160"/>
      <c r="AN229" s="160"/>
      <c r="AO229" s="160"/>
      <c r="AP229" s="160"/>
      <c r="AQ229" s="160"/>
      <c r="AR229" s="160"/>
      <c r="AS229" s="160"/>
      <c r="AT229" s="160"/>
      <c r="AU229" s="160"/>
      <c r="AV229" s="160"/>
      <c r="AW229" s="160"/>
      <c r="AX229" s="160"/>
      <c r="AY229" s="160"/>
      <c r="AZ229" s="160"/>
      <c r="BA229" s="160"/>
      <c r="BB229" s="160"/>
      <c r="BC229" s="160"/>
      <c r="BD229" s="160"/>
      <c r="BE229" s="160"/>
    </row>
    <row r="230" spans="1:57">
      <c r="A230" s="110"/>
      <c r="B230" s="110"/>
      <c r="C230" s="110"/>
      <c r="D230" s="110"/>
      <c r="E230" s="110"/>
      <c r="F230" s="160"/>
      <c r="G230" s="160"/>
      <c r="H230" s="160"/>
      <c r="I230" s="160"/>
      <c r="J230" s="160"/>
      <c r="K230" s="160"/>
      <c r="L230" s="160"/>
      <c r="M230" s="160"/>
      <c r="N230" s="160"/>
      <c r="O230" s="160"/>
      <c r="P230" s="160"/>
      <c r="Q230" s="160"/>
      <c r="R230" s="160"/>
      <c r="S230" s="160"/>
      <c r="T230" s="160"/>
      <c r="U230" s="160"/>
      <c r="V230" s="160"/>
      <c r="W230" s="160"/>
      <c r="X230" s="160"/>
      <c r="Y230" s="160"/>
      <c r="Z230" s="160"/>
      <c r="AA230" s="160"/>
      <c r="AB230" s="160"/>
      <c r="AC230" s="160"/>
      <c r="AD230" s="160"/>
      <c r="AE230" s="160"/>
      <c r="AF230" s="160"/>
      <c r="AG230" s="160"/>
      <c r="AH230" s="160"/>
      <c r="AI230" s="160"/>
      <c r="AJ230" s="160"/>
      <c r="AK230" s="160"/>
      <c r="AL230" s="160"/>
      <c r="AM230" s="160"/>
      <c r="AN230" s="160"/>
      <c r="AO230" s="160"/>
      <c r="AP230" s="160"/>
      <c r="AQ230" s="160"/>
      <c r="AR230" s="160"/>
      <c r="AS230" s="160"/>
      <c r="AT230" s="160"/>
      <c r="AU230" s="160"/>
      <c r="AV230" s="160"/>
      <c r="AW230" s="160"/>
      <c r="AX230" s="160"/>
      <c r="AY230" s="160"/>
      <c r="AZ230" s="160"/>
      <c r="BA230" s="160"/>
      <c r="BB230" s="160"/>
      <c r="BC230" s="160"/>
      <c r="BD230" s="160"/>
      <c r="BE230" s="160"/>
    </row>
    <row r="231" spans="1:57">
      <c r="A231" s="110"/>
      <c r="B231" s="110"/>
      <c r="C231" s="110"/>
      <c r="D231" s="110"/>
      <c r="E231" s="110"/>
      <c r="F231" s="160"/>
      <c r="G231" s="160"/>
      <c r="H231" s="160"/>
      <c r="I231" s="160"/>
      <c r="J231" s="160"/>
      <c r="K231" s="160"/>
      <c r="L231" s="160"/>
      <c r="M231" s="160"/>
      <c r="N231" s="160"/>
      <c r="O231" s="160"/>
      <c r="P231" s="160"/>
      <c r="Q231" s="160"/>
      <c r="R231" s="160"/>
      <c r="S231" s="160"/>
      <c r="T231" s="160"/>
      <c r="U231" s="160"/>
      <c r="V231" s="160"/>
      <c r="W231" s="160"/>
      <c r="X231" s="160"/>
      <c r="Y231" s="160"/>
      <c r="Z231" s="160"/>
      <c r="AA231" s="160"/>
      <c r="AB231" s="160"/>
      <c r="AC231" s="160"/>
      <c r="AD231" s="160"/>
      <c r="AE231" s="160"/>
      <c r="AF231" s="160"/>
      <c r="AG231" s="160"/>
      <c r="AH231" s="160"/>
      <c r="AI231" s="160"/>
      <c r="AJ231" s="160"/>
      <c r="AK231" s="160"/>
      <c r="AL231" s="160"/>
      <c r="AM231" s="160"/>
      <c r="AN231" s="160"/>
      <c r="AO231" s="160"/>
      <c r="AP231" s="160"/>
      <c r="AQ231" s="160"/>
      <c r="AR231" s="160"/>
      <c r="AS231" s="160"/>
      <c r="AT231" s="160"/>
      <c r="AU231" s="160"/>
      <c r="AV231" s="160"/>
      <c r="AW231" s="160"/>
      <c r="AX231" s="160"/>
      <c r="AY231" s="160"/>
      <c r="AZ231" s="160"/>
      <c r="BA231" s="160"/>
      <c r="BB231" s="160"/>
      <c r="BC231" s="160"/>
      <c r="BD231" s="160"/>
      <c r="BE231" s="160"/>
    </row>
    <row r="232" spans="1:57">
      <c r="A232" s="110"/>
      <c r="B232" s="110"/>
      <c r="C232" s="110"/>
      <c r="D232" s="110"/>
      <c r="E232" s="110"/>
      <c r="F232" s="160"/>
      <c r="G232" s="160"/>
      <c r="H232" s="160"/>
      <c r="I232" s="160"/>
      <c r="J232" s="160"/>
      <c r="K232" s="160"/>
      <c r="L232" s="160"/>
      <c r="M232" s="160"/>
      <c r="N232" s="160"/>
      <c r="O232" s="160"/>
      <c r="P232" s="160"/>
      <c r="Q232" s="160"/>
      <c r="R232" s="160"/>
      <c r="S232" s="160"/>
      <c r="T232" s="160"/>
      <c r="U232" s="160"/>
      <c r="V232" s="160"/>
      <c r="W232" s="160"/>
      <c r="X232" s="160"/>
      <c r="Y232" s="160"/>
      <c r="Z232" s="160"/>
      <c r="AA232" s="160"/>
      <c r="AB232" s="160"/>
      <c r="AC232" s="160"/>
      <c r="AD232" s="160"/>
      <c r="AE232" s="160"/>
      <c r="AF232" s="160"/>
      <c r="AG232" s="160"/>
      <c r="AH232" s="160"/>
      <c r="AI232" s="160"/>
      <c r="AJ232" s="160"/>
      <c r="AK232" s="160"/>
      <c r="AL232" s="160"/>
      <c r="AM232" s="160"/>
      <c r="AN232" s="160"/>
      <c r="AO232" s="160"/>
      <c r="AP232" s="160"/>
      <c r="AQ232" s="160"/>
      <c r="AR232" s="160"/>
      <c r="AS232" s="160"/>
      <c r="AT232" s="160"/>
      <c r="AU232" s="160"/>
      <c r="AV232" s="160"/>
      <c r="AW232" s="160"/>
      <c r="AX232" s="160"/>
      <c r="AY232" s="160"/>
      <c r="AZ232" s="160"/>
      <c r="BA232" s="160"/>
      <c r="BB232" s="160"/>
      <c r="BC232" s="160"/>
      <c r="BD232" s="160"/>
      <c r="BE232" s="160"/>
    </row>
    <row r="233" spans="1:57">
      <c r="A233" s="110"/>
      <c r="B233" s="110"/>
      <c r="C233" s="110"/>
      <c r="D233" s="110"/>
      <c r="E233" s="110"/>
      <c r="F233" s="160"/>
      <c r="G233" s="160"/>
      <c r="H233" s="160"/>
      <c r="I233" s="160"/>
      <c r="J233" s="160"/>
      <c r="K233" s="160"/>
      <c r="L233" s="160"/>
      <c r="M233" s="160"/>
      <c r="N233" s="160"/>
      <c r="O233" s="160"/>
      <c r="P233" s="160"/>
      <c r="Q233" s="160"/>
      <c r="R233" s="160"/>
      <c r="S233" s="160"/>
      <c r="T233" s="160"/>
      <c r="U233" s="160"/>
      <c r="V233" s="160"/>
      <c r="W233" s="160"/>
      <c r="X233" s="160"/>
      <c r="Y233" s="160"/>
      <c r="Z233" s="160"/>
      <c r="AA233" s="160"/>
      <c r="AB233" s="160"/>
      <c r="AC233" s="160"/>
      <c r="AD233" s="160"/>
      <c r="AE233" s="160"/>
      <c r="AF233" s="160"/>
      <c r="AG233" s="160"/>
      <c r="AH233" s="160"/>
      <c r="AI233" s="160"/>
      <c r="AJ233" s="160"/>
      <c r="AK233" s="160"/>
      <c r="AL233" s="160"/>
      <c r="AM233" s="160"/>
      <c r="AN233" s="160"/>
      <c r="AO233" s="160"/>
      <c r="AP233" s="160"/>
      <c r="AQ233" s="160"/>
      <c r="AR233" s="160"/>
      <c r="AS233" s="160"/>
      <c r="AT233" s="160"/>
      <c r="AU233" s="160"/>
      <c r="AV233" s="160"/>
      <c r="AW233" s="160"/>
      <c r="AX233" s="160"/>
      <c r="AY233" s="160"/>
      <c r="AZ233" s="160"/>
      <c r="BA233" s="160"/>
      <c r="BB233" s="160"/>
      <c r="BC233" s="160"/>
      <c r="BD233" s="160"/>
      <c r="BE233" s="160"/>
    </row>
    <row r="234" spans="1:57">
      <c r="A234" s="110"/>
      <c r="B234" s="110"/>
      <c r="C234" s="110"/>
      <c r="D234" s="110"/>
      <c r="E234" s="110"/>
      <c r="F234" s="160"/>
      <c r="G234" s="160"/>
      <c r="H234" s="160"/>
      <c r="I234" s="160"/>
      <c r="J234" s="160"/>
      <c r="K234" s="160"/>
      <c r="L234" s="160"/>
      <c r="M234" s="160"/>
      <c r="N234" s="160"/>
      <c r="O234" s="160"/>
      <c r="P234" s="160"/>
      <c r="Q234" s="160"/>
      <c r="R234" s="160"/>
      <c r="S234" s="160"/>
      <c r="T234" s="160"/>
      <c r="U234" s="160"/>
      <c r="V234" s="160"/>
      <c r="W234" s="160"/>
      <c r="X234" s="160"/>
      <c r="Y234" s="160"/>
      <c r="Z234" s="160"/>
      <c r="AA234" s="160"/>
      <c r="AB234" s="160"/>
      <c r="AC234" s="160"/>
      <c r="AD234" s="160"/>
      <c r="AE234" s="160"/>
      <c r="AF234" s="160"/>
      <c r="AG234" s="160"/>
      <c r="AH234" s="160"/>
      <c r="AI234" s="160"/>
      <c r="AJ234" s="160"/>
      <c r="AK234" s="160"/>
      <c r="AL234" s="160"/>
      <c r="AM234" s="160"/>
      <c r="AN234" s="160"/>
      <c r="AO234" s="160"/>
      <c r="AP234" s="160"/>
      <c r="AQ234" s="160"/>
      <c r="AR234" s="160"/>
      <c r="AS234" s="160"/>
      <c r="AT234" s="160"/>
      <c r="AU234" s="160"/>
      <c r="AV234" s="160"/>
      <c r="AW234" s="160"/>
      <c r="AX234" s="160"/>
      <c r="AY234" s="160"/>
      <c r="AZ234" s="160"/>
      <c r="BA234" s="160"/>
      <c r="BB234" s="160"/>
      <c r="BC234" s="160"/>
      <c r="BD234" s="160"/>
      <c r="BE234" s="160"/>
    </row>
    <row r="235" spans="1:57">
      <c r="A235" s="110"/>
      <c r="B235" s="110"/>
      <c r="C235" s="110"/>
      <c r="D235" s="110"/>
      <c r="E235" s="110"/>
      <c r="F235" s="160"/>
      <c r="G235" s="160"/>
      <c r="H235" s="160"/>
      <c r="I235" s="160"/>
      <c r="J235" s="160"/>
      <c r="K235" s="160"/>
      <c r="L235" s="160"/>
      <c r="M235" s="160"/>
      <c r="N235" s="160"/>
      <c r="O235" s="160"/>
      <c r="P235" s="160"/>
      <c r="Q235" s="160"/>
      <c r="R235" s="160"/>
      <c r="S235" s="160"/>
      <c r="T235" s="160"/>
      <c r="U235" s="160"/>
      <c r="V235" s="160"/>
      <c r="W235" s="160"/>
      <c r="X235" s="160"/>
      <c r="Y235" s="160"/>
      <c r="Z235" s="160"/>
      <c r="AA235" s="160"/>
      <c r="AB235" s="160"/>
      <c r="AC235" s="160"/>
      <c r="AD235" s="160"/>
      <c r="AE235" s="160"/>
      <c r="AF235" s="160"/>
      <c r="AG235" s="160"/>
      <c r="AH235" s="160"/>
      <c r="AI235" s="160"/>
      <c r="AJ235" s="160"/>
      <c r="AK235" s="160"/>
      <c r="AL235" s="160"/>
      <c r="AM235" s="160"/>
      <c r="AN235" s="160"/>
      <c r="AO235" s="160"/>
      <c r="AP235" s="160"/>
      <c r="AQ235" s="160"/>
      <c r="AR235" s="160"/>
      <c r="AS235" s="160"/>
      <c r="AT235" s="160"/>
      <c r="AU235" s="160"/>
      <c r="AV235" s="160"/>
      <c r="AW235" s="160"/>
      <c r="AX235" s="160"/>
      <c r="AY235" s="160"/>
      <c r="AZ235" s="160"/>
      <c r="BA235" s="160"/>
      <c r="BB235" s="160"/>
      <c r="BC235" s="160"/>
      <c r="BD235" s="160"/>
      <c r="BE235" s="160"/>
    </row>
    <row r="236" spans="1:57">
      <c r="A236" s="110"/>
      <c r="B236" s="110"/>
      <c r="C236" s="110"/>
      <c r="D236" s="110"/>
      <c r="E236" s="110"/>
      <c r="F236" s="160"/>
      <c r="G236" s="160"/>
      <c r="H236" s="160"/>
      <c r="I236" s="160"/>
      <c r="J236" s="160"/>
      <c r="K236" s="160"/>
      <c r="L236" s="160"/>
      <c r="M236" s="160"/>
      <c r="N236" s="160"/>
      <c r="O236" s="160"/>
      <c r="P236" s="160"/>
      <c r="Q236" s="160"/>
      <c r="R236" s="160"/>
      <c r="S236" s="160"/>
      <c r="T236" s="160"/>
      <c r="U236" s="160"/>
      <c r="V236" s="160"/>
      <c r="W236" s="160"/>
      <c r="X236" s="160"/>
      <c r="Y236" s="160"/>
      <c r="Z236" s="160"/>
      <c r="AA236" s="160"/>
      <c r="AB236" s="160"/>
      <c r="AC236" s="160"/>
      <c r="AD236" s="160"/>
      <c r="AE236" s="160"/>
      <c r="AF236" s="160"/>
      <c r="AG236" s="160"/>
      <c r="AH236" s="160"/>
      <c r="AI236" s="160"/>
      <c r="AJ236" s="160"/>
      <c r="AK236" s="160"/>
      <c r="AL236" s="160"/>
      <c r="AM236" s="160"/>
      <c r="AN236" s="160"/>
      <c r="AO236" s="160"/>
      <c r="AP236" s="160"/>
      <c r="AQ236" s="160"/>
      <c r="AR236" s="160"/>
      <c r="AS236" s="160"/>
      <c r="AT236" s="160"/>
      <c r="AU236" s="160"/>
      <c r="AV236" s="160"/>
      <c r="AW236" s="160"/>
      <c r="AX236" s="160"/>
      <c r="AY236" s="160"/>
      <c r="AZ236" s="160"/>
      <c r="BA236" s="160"/>
      <c r="BB236" s="160"/>
      <c r="BC236" s="160"/>
      <c r="BD236" s="160"/>
      <c r="BE236" s="160"/>
    </row>
    <row r="237" spans="1:57">
      <c r="A237" s="110"/>
      <c r="B237" s="110"/>
      <c r="C237" s="110"/>
      <c r="D237" s="110"/>
      <c r="E237" s="110"/>
      <c r="F237" s="160"/>
      <c r="G237" s="160"/>
      <c r="H237" s="160"/>
      <c r="I237" s="160"/>
      <c r="J237" s="160"/>
      <c r="K237" s="160"/>
      <c r="L237" s="160"/>
      <c r="M237" s="160"/>
      <c r="N237" s="160"/>
      <c r="O237" s="160"/>
      <c r="P237" s="160"/>
      <c r="Q237" s="160"/>
      <c r="R237" s="160"/>
      <c r="S237" s="160"/>
      <c r="T237" s="160"/>
      <c r="U237" s="160"/>
      <c r="V237" s="160"/>
      <c r="W237" s="160"/>
      <c r="X237" s="160"/>
      <c r="Y237" s="160"/>
      <c r="Z237" s="160"/>
      <c r="AA237" s="160"/>
      <c r="AB237" s="160"/>
      <c r="AC237" s="160"/>
      <c r="AD237" s="160"/>
      <c r="AE237" s="160"/>
      <c r="AF237" s="160"/>
      <c r="AG237" s="160"/>
      <c r="AH237" s="160"/>
      <c r="AI237" s="160"/>
      <c r="AJ237" s="160"/>
      <c r="AK237" s="160"/>
      <c r="AL237" s="160"/>
      <c r="AM237" s="160"/>
      <c r="AN237" s="160"/>
      <c r="AO237" s="160"/>
      <c r="AP237" s="160"/>
      <c r="AQ237" s="160"/>
      <c r="AR237" s="160"/>
      <c r="AS237" s="160"/>
      <c r="AT237" s="160"/>
      <c r="AU237" s="160"/>
      <c r="AV237" s="160"/>
      <c r="AW237" s="160"/>
      <c r="AX237" s="160"/>
      <c r="AY237" s="160"/>
      <c r="AZ237" s="160"/>
      <c r="BA237" s="160"/>
      <c r="BB237" s="160"/>
      <c r="BC237" s="160"/>
      <c r="BD237" s="160"/>
      <c r="BE237" s="160"/>
    </row>
    <row r="238" spans="1:57">
      <c r="A238" s="110"/>
      <c r="B238" s="110"/>
      <c r="C238" s="110"/>
      <c r="D238" s="110"/>
      <c r="E238" s="110"/>
      <c r="F238" s="160"/>
      <c r="G238" s="160"/>
      <c r="H238" s="160"/>
      <c r="I238" s="160"/>
      <c r="J238" s="160"/>
      <c r="K238" s="160"/>
      <c r="L238" s="160"/>
      <c r="M238" s="160"/>
      <c r="N238" s="160"/>
      <c r="O238" s="160"/>
      <c r="P238" s="160"/>
      <c r="Q238" s="160"/>
      <c r="R238" s="160"/>
      <c r="S238" s="160"/>
      <c r="T238" s="160"/>
      <c r="U238" s="160"/>
      <c r="V238" s="160"/>
      <c r="W238" s="160"/>
      <c r="X238" s="160"/>
      <c r="Y238" s="160"/>
      <c r="Z238" s="160"/>
      <c r="AA238" s="160"/>
      <c r="AB238" s="160"/>
      <c r="AC238" s="160"/>
      <c r="AD238" s="160"/>
      <c r="AE238" s="160"/>
      <c r="AF238" s="160"/>
      <c r="AG238" s="160"/>
      <c r="AH238" s="160"/>
      <c r="AI238" s="160"/>
      <c r="AJ238" s="160"/>
      <c r="AK238" s="160"/>
      <c r="AL238" s="160"/>
      <c r="AM238" s="160"/>
      <c r="AN238" s="160"/>
      <c r="AO238" s="160"/>
      <c r="AP238" s="160"/>
      <c r="AQ238" s="160"/>
      <c r="AR238" s="160"/>
      <c r="AS238" s="160"/>
      <c r="AT238" s="160"/>
      <c r="AU238" s="160"/>
      <c r="AV238" s="160"/>
      <c r="AW238" s="160"/>
      <c r="AX238" s="160"/>
      <c r="AY238" s="160"/>
      <c r="AZ238" s="160"/>
      <c r="BA238" s="160"/>
      <c r="BB238" s="160"/>
      <c r="BC238" s="160"/>
      <c r="BD238" s="160"/>
      <c r="BE238" s="160"/>
    </row>
    <row r="239" spans="1:57">
      <c r="A239" s="110"/>
      <c r="B239" s="110"/>
      <c r="C239" s="110"/>
      <c r="D239" s="110"/>
      <c r="E239" s="110"/>
      <c r="F239" s="160"/>
      <c r="G239" s="160"/>
      <c r="H239" s="160"/>
      <c r="I239" s="160"/>
      <c r="J239" s="160"/>
      <c r="K239" s="160"/>
      <c r="L239" s="160"/>
      <c r="M239" s="160"/>
      <c r="N239" s="160"/>
      <c r="O239" s="160"/>
      <c r="P239" s="160"/>
      <c r="Q239" s="160"/>
      <c r="R239" s="160"/>
      <c r="S239" s="160"/>
      <c r="T239" s="160"/>
      <c r="U239" s="160"/>
      <c r="V239" s="160"/>
      <c r="W239" s="160"/>
      <c r="X239" s="160"/>
      <c r="Y239" s="160"/>
      <c r="Z239" s="160"/>
      <c r="AA239" s="160"/>
      <c r="AB239" s="160"/>
      <c r="AC239" s="160"/>
      <c r="AD239" s="160"/>
      <c r="AE239" s="160"/>
      <c r="AF239" s="160"/>
      <c r="AG239" s="160"/>
      <c r="AH239" s="160"/>
      <c r="AI239" s="160"/>
      <c r="AJ239" s="160"/>
      <c r="AK239" s="160"/>
      <c r="AL239" s="160"/>
      <c r="AM239" s="160"/>
      <c r="AN239" s="160"/>
      <c r="AO239" s="160"/>
      <c r="AP239" s="160"/>
      <c r="AQ239" s="160"/>
      <c r="AR239" s="160"/>
      <c r="AS239" s="160"/>
      <c r="AT239" s="160"/>
      <c r="AU239" s="160"/>
      <c r="AV239" s="160"/>
      <c r="AW239" s="160"/>
      <c r="AX239" s="160"/>
      <c r="AY239" s="160"/>
      <c r="AZ239" s="160"/>
      <c r="BA239" s="160"/>
      <c r="BB239" s="160"/>
      <c r="BC239" s="160"/>
      <c r="BD239" s="160"/>
      <c r="BE239" s="160"/>
    </row>
    <row r="240" spans="1:57">
      <c r="A240" s="110"/>
      <c r="B240" s="110"/>
      <c r="C240" s="110"/>
      <c r="D240" s="110"/>
      <c r="E240" s="110"/>
      <c r="F240" s="160"/>
      <c r="G240" s="160"/>
      <c r="H240" s="160"/>
      <c r="I240" s="160"/>
      <c r="J240" s="160"/>
      <c r="K240" s="160"/>
      <c r="L240" s="160"/>
      <c r="M240" s="160"/>
      <c r="N240" s="160"/>
      <c r="O240" s="160"/>
      <c r="P240" s="160"/>
      <c r="Q240" s="160"/>
      <c r="R240" s="160"/>
      <c r="S240" s="160"/>
      <c r="T240" s="160"/>
      <c r="U240" s="160"/>
      <c r="V240" s="160"/>
      <c r="W240" s="160"/>
      <c r="X240" s="160"/>
      <c r="Y240" s="160"/>
      <c r="Z240" s="160"/>
      <c r="AA240" s="160"/>
      <c r="AB240" s="160"/>
      <c r="AC240" s="160"/>
      <c r="AD240" s="160"/>
      <c r="AE240" s="160"/>
      <c r="AF240" s="160"/>
      <c r="AG240" s="160"/>
      <c r="AH240" s="160"/>
      <c r="AI240" s="160"/>
      <c r="AJ240" s="160"/>
      <c r="AK240" s="160"/>
      <c r="AL240" s="160"/>
      <c r="AM240" s="160"/>
      <c r="AN240" s="160"/>
      <c r="AO240" s="160"/>
      <c r="AP240" s="160"/>
      <c r="AQ240" s="160"/>
      <c r="AR240" s="160"/>
      <c r="AS240" s="160"/>
      <c r="AT240" s="160"/>
      <c r="AU240" s="160"/>
      <c r="AV240" s="160"/>
      <c r="AW240" s="160"/>
      <c r="AX240" s="160"/>
      <c r="AY240" s="160"/>
      <c r="AZ240" s="160"/>
      <c r="BA240" s="160"/>
      <c r="BB240" s="160"/>
      <c r="BC240" s="160"/>
      <c r="BD240" s="160"/>
      <c r="BE240" s="160"/>
    </row>
    <row r="241" spans="1:57">
      <c r="A241" s="110"/>
      <c r="B241" s="110"/>
      <c r="C241" s="110"/>
      <c r="D241" s="110"/>
      <c r="E241" s="110"/>
      <c r="F241" s="160"/>
      <c r="G241" s="160"/>
      <c r="H241" s="160"/>
      <c r="I241" s="160"/>
      <c r="J241" s="160"/>
      <c r="K241" s="160"/>
      <c r="L241" s="160"/>
      <c r="M241" s="160"/>
      <c r="N241" s="160"/>
      <c r="O241" s="160"/>
      <c r="P241" s="160"/>
      <c r="Q241" s="160"/>
      <c r="R241" s="160"/>
      <c r="S241" s="160"/>
      <c r="T241" s="160"/>
      <c r="U241" s="160"/>
      <c r="V241" s="160"/>
      <c r="W241" s="160"/>
      <c r="X241" s="160"/>
      <c r="Y241" s="160"/>
      <c r="Z241" s="160"/>
      <c r="AA241" s="160"/>
      <c r="AB241" s="160"/>
      <c r="AC241" s="160"/>
      <c r="AD241" s="160"/>
      <c r="AE241" s="160"/>
      <c r="AF241" s="160"/>
      <c r="AG241" s="160"/>
      <c r="AH241" s="160"/>
      <c r="AI241" s="160"/>
      <c r="AJ241" s="160"/>
      <c r="AK241" s="160"/>
      <c r="AL241" s="160"/>
      <c r="AM241" s="160"/>
      <c r="AN241" s="160"/>
      <c r="AO241" s="160"/>
      <c r="AP241" s="160"/>
      <c r="AQ241" s="160"/>
      <c r="AR241" s="160"/>
      <c r="AS241" s="160"/>
      <c r="AT241" s="160"/>
      <c r="AU241" s="160"/>
      <c r="AV241" s="160"/>
      <c r="AW241" s="160"/>
      <c r="AX241" s="160"/>
      <c r="AY241" s="160"/>
      <c r="AZ241" s="160"/>
      <c r="BA241" s="160"/>
      <c r="BB241" s="160"/>
      <c r="BC241" s="160"/>
      <c r="BD241" s="160"/>
      <c r="BE241" s="160"/>
    </row>
    <row r="242" spans="1:57">
      <c r="A242" s="110"/>
      <c r="B242" s="110"/>
      <c r="C242" s="110"/>
      <c r="D242" s="110"/>
      <c r="E242" s="110"/>
      <c r="F242" s="160"/>
      <c r="G242" s="160"/>
      <c r="H242" s="160"/>
      <c r="I242" s="160"/>
      <c r="J242" s="160"/>
      <c r="K242" s="160"/>
      <c r="L242" s="160"/>
      <c r="M242" s="160"/>
      <c r="N242" s="160"/>
      <c r="O242" s="160"/>
      <c r="P242" s="160"/>
      <c r="Q242" s="160"/>
      <c r="R242" s="160"/>
      <c r="S242" s="160"/>
      <c r="T242" s="160"/>
      <c r="U242" s="160"/>
      <c r="V242" s="160"/>
      <c r="W242" s="160"/>
      <c r="X242" s="160"/>
      <c r="Y242" s="160"/>
      <c r="Z242" s="160"/>
      <c r="AA242" s="160"/>
      <c r="AB242" s="160"/>
      <c r="AC242" s="160"/>
      <c r="AD242" s="160"/>
      <c r="AE242" s="160"/>
      <c r="AF242" s="160"/>
      <c r="AG242" s="160"/>
      <c r="AH242" s="160"/>
      <c r="AI242" s="160"/>
      <c r="AJ242" s="160"/>
      <c r="AK242" s="160"/>
      <c r="AL242" s="160"/>
      <c r="AM242" s="160"/>
      <c r="AN242" s="160"/>
      <c r="AO242" s="160"/>
      <c r="AP242" s="160"/>
      <c r="AQ242" s="160"/>
      <c r="AR242" s="160"/>
      <c r="AS242" s="160"/>
      <c r="AT242" s="160"/>
      <c r="AU242" s="160"/>
      <c r="AV242" s="160"/>
      <c r="AW242" s="160"/>
      <c r="AX242" s="160"/>
      <c r="AY242" s="160"/>
      <c r="AZ242" s="160"/>
      <c r="BA242" s="160"/>
      <c r="BB242" s="160"/>
      <c r="BC242" s="160"/>
      <c r="BD242" s="160"/>
      <c r="BE242" s="160"/>
    </row>
    <row r="243" spans="1:57">
      <c r="A243" s="110"/>
      <c r="B243" s="110"/>
      <c r="C243" s="110"/>
      <c r="D243" s="110"/>
      <c r="E243" s="110"/>
      <c r="F243" s="160"/>
      <c r="G243" s="160"/>
      <c r="H243" s="160"/>
      <c r="I243" s="160"/>
      <c r="J243" s="160"/>
      <c r="K243" s="160"/>
      <c r="L243" s="160"/>
      <c r="M243" s="160"/>
      <c r="N243" s="160"/>
      <c r="O243" s="160"/>
      <c r="P243" s="160"/>
      <c r="Q243" s="160"/>
      <c r="R243" s="160"/>
      <c r="S243" s="160"/>
      <c r="T243" s="160"/>
      <c r="U243" s="160"/>
      <c r="V243" s="160"/>
      <c r="W243" s="160"/>
      <c r="X243" s="160"/>
      <c r="Y243" s="160"/>
      <c r="Z243" s="160"/>
      <c r="AA243" s="160"/>
      <c r="AB243" s="160"/>
      <c r="AC243" s="160"/>
      <c r="AD243" s="160"/>
      <c r="AE243" s="160"/>
      <c r="AF243" s="160"/>
      <c r="AG243" s="160"/>
      <c r="AH243" s="160"/>
      <c r="AI243" s="160"/>
      <c r="AJ243" s="160"/>
      <c r="AK243" s="160"/>
      <c r="AL243" s="160"/>
      <c r="AM243" s="160"/>
      <c r="AN243" s="160"/>
      <c r="AO243" s="160"/>
      <c r="AP243" s="160"/>
      <c r="AQ243" s="160"/>
      <c r="AR243" s="160"/>
      <c r="AS243" s="160"/>
      <c r="AT243" s="160"/>
      <c r="AU243" s="160"/>
      <c r="AV243" s="160"/>
      <c r="AW243" s="160"/>
      <c r="AX243" s="160"/>
      <c r="AY243" s="160"/>
      <c r="AZ243" s="160"/>
      <c r="BA243" s="160"/>
      <c r="BB243" s="160"/>
      <c r="BC243" s="160"/>
      <c r="BD243" s="160"/>
      <c r="BE243" s="160"/>
    </row>
    <row r="244" spans="1:57">
      <c r="A244" s="110"/>
      <c r="B244" s="110"/>
      <c r="C244" s="110"/>
      <c r="D244" s="110"/>
      <c r="E244" s="110"/>
      <c r="F244" s="160"/>
      <c r="G244" s="160"/>
      <c r="H244" s="160"/>
      <c r="I244" s="160"/>
      <c r="J244" s="160"/>
      <c r="K244" s="160"/>
      <c r="L244" s="160"/>
      <c r="M244" s="160"/>
      <c r="N244" s="160"/>
      <c r="O244" s="160"/>
      <c r="P244" s="160"/>
      <c r="Q244" s="160"/>
      <c r="R244" s="160"/>
      <c r="S244" s="160"/>
      <c r="T244" s="160"/>
      <c r="U244" s="160"/>
      <c r="V244" s="160"/>
      <c r="W244" s="160"/>
      <c r="X244" s="160"/>
      <c r="Y244" s="160"/>
      <c r="Z244" s="160"/>
      <c r="AA244" s="160"/>
      <c r="AB244" s="160"/>
      <c r="AC244" s="160"/>
      <c r="AD244" s="160"/>
      <c r="AE244" s="160"/>
      <c r="AF244" s="160"/>
      <c r="AG244" s="160"/>
      <c r="AH244" s="160"/>
      <c r="AI244" s="160"/>
      <c r="AJ244" s="160"/>
      <c r="AK244" s="160"/>
      <c r="AL244" s="160"/>
      <c r="AM244" s="160"/>
      <c r="AN244" s="160"/>
      <c r="AO244" s="160"/>
      <c r="AP244" s="160"/>
      <c r="AQ244" s="160"/>
      <c r="AR244" s="160"/>
      <c r="AS244" s="160"/>
      <c r="AT244" s="160"/>
      <c r="AU244" s="160"/>
      <c r="AV244" s="160"/>
      <c r="AW244" s="160"/>
      <c r="AX244" s="160"/>
      <c r="AY244" s="160"/>
      <c r="AZ244" s="160"/>
      <c r="BA244" s="160"/>
      <c r="BB244" s="160"/>
      <c r="BC244" s="160"/>
      <c r="BD244" s="160"/>
      <c r="BE244" s="160"/>
    </row>
    <row r="245" spans="1:57">
      <c r="A245" s="110"/>
      <c r="B245" s="110"/>
      <c r="C245" s="110"/>
      <c r="D245" s="110"/>
      <c r="E245" s="110"/>
      <c r="F245" s="160"/>
      <c r="G245" s="160"/>
      <c r="H245" s="160"/>
      <c r="I245" s="160"/>
      <c r="J245" s="160"/>
      <c r="K245" s="160"/>
      <c r="L245" s="160"/>
      <c r="M245" s="160"/>
      <c r="N245" s="160"/>
      <c r="O245" s="160"/>
      <c r="P245" s="160"/>
      <c r="Q245" s="160"/>
      <c r="R245" s="160"/>
      <c r="S245" s="160"/>
      <c r="T245" s="160"/>
      <c r="U245" s="160"/>
      <c r="V245" s="160"/>
      <c r="W245" s="160"/>
      <c r="X245" s="160"/>
      <c r="Y245" s="160"/>
      <c r="Z245" s="160"/>
      <c r="AA245" s="160"/>
      <c r="AB245" s="160"/>
      <c r="AC245" s="160"/>
      <c r="AD245" s="160"/>
      <c r="AE245" s="160"/>
      <c r="AF245" s="160"/>
      <c r="AG245" s="160"/>
      <c r="AH245" s="160"/>
      <c r="AI245" s="160"/>
      <c r="AJ245" s="160"/>
      <c r="AK245" s="160"/>
      <c r="AL245" s="160"/>
      <c r="AM245" s="160"/>
      <c r="AN245" s="160"/>
      <c r="AO245" s="160"/>
      <c r="AP245" s="160"/>
      <c r="AQ245" s="160"/>
      <c r="AR245" s="160"/>
      <c r="AS245" s="160"/>
      <c r="AT245" s="160"/>
      <c r="AU245" s="160"/>
      <c r="AV245" s="160"/>
      <c r="AW245" s="160"/>
      <c r="AX245" s="160"/>
      <c r="AY245" s="160"/>
      <c r="AZ245" s="160"/>
      <c r="BA245" s="160"/>
      <c r="BB245" s="160"/>
      <c r="BC245" s="160"/>
      <c r="BD245" s="160"/>
      <c r="BE245" s="160"/>
    </row>
    <row r="246" spans="1:57">
      <c r="A246" s="110"/>
      <c r="B246" s="110"/>
      <c r="C246" s="110"/>
      <c r="D246" s="110"/>
      <c r="E246" s="110"/>
      <c r="F246" s="160"/>
      <c r="G246" s="160"/>
      <c r="H246" s="160"/>
      <c r="I246" s="160"/>
      <c r="J246" s="160"/>
      <c r="K246" s="160"/>
      <c r="L246" s="160"/>
      <c r="M246" s="160"/>
      <c r="N246" s="160"/>
      <c r="O246" s="160"/>
      <c r="P246" s="160"/>
      <c r="Q246" s="160"/>
      <c r="R246" s="160"/>
      <c r="S246" s="160"/>
      <c r="T246" s="160"/>
      <c r="U246" s="160"/>
      <c r="V246" s="160"/>
      <c r="W246" s="160"/>
      <c r="X246" s="160"/>
      <c r="Y246" s="160"/>
      <c r="Z246" s="160"/>
      <c r="AA246" s="160"/>
      <c r="AB246" s="160"/>
      <c r="AC246" s="160"/>
      <c r="AD246" s="160"/>
      <c r="AE246" s="160"/>
      <c r="AF246" s="160"/>
      <c r="AG246" s="160"/>
      <c r="AH246" s="160"/>
      <c r="AI246" s="160"/>
      <c r="AJ246" s="160"/>
      <c r="AK246" s="160"/>
      <c r="AL246" s="160"/>
      <c r="AM246" s="160"/>
      <c r="AN246" s="160"/>
      <c r="AO246" s="160"/>
      <c r="AP246" s="160"/>
      <c r="AQ246" s="160"/>
      <c r="AR246" s="160"/>
      <c r="AS246" s="160"/>
      <c r="AT246" s="160"/>
      <c r="AU246" s="160"/>
      <c r="AV246" s="160"/>
      <c r="AW246" s="160"/>
      <c r="AX246" s="160"/>
      <c r="AY246" s="160"/>
      <c r="AZ246" s="160"/>
      <c r="BA246" s="160"/>
      <c r="BB246" s="160"/>
      <c r="BC246" s="160"/>
      <c r="BD246" s="160"/>
      <c r="BE246" s="160"/>
    </row>
    <row r="247" spans="1:57">
      <c r="A247" s="110"/>
      <c r="B247" s="110"/>
      <c r="C247" s="110"/>
      <c r="D247" s="110"/>
      <c r="E247" s="110"/>
      <c r="F247" s="160"/>
      <c r="G247" s="160"/>
      <c r="H247" s="160"/>
      <c r="I247" s="160"/>
      <c r="J247" s="160"/>
      <c r="K247" s="160"/>
      <c r="L247" s="160"/>
      <c r="M247" s="160"/>
      <c r="N247" s="160"/>
      <c r="O247" s="160"/>
      <c r="P247" s="160"/>
      <c r="Q247" s="160"/>
      <c r="R247" s="160"/>
      <c r="S247" s="160"/>
      <c r="T247" s="160"/>
      <c r="U247" s="160"/>
      <c r="V247" s="160"/>
      <c r="W247" s="160"/>
      <c r="X247" s="160"/>
      <c r="Y247" s="160"/>
      <c r="Z247" s="160"/>
      <c r="AA247" s="160"/>
      <c r="AB247" s="160"/>
      <c r="AC247" s="160"/>
      <c r="AD247" s="160"/>
      <c r="AE247" s="160"/>
      <c r="AF247" s="160"/>
      <c r="AG247" s="160"/>
      <c r="AH247" s="160"/>
      <c r="AI247" s="160"/>
      <c r="AJ247" s="160"/>
      <c r="AK247" s="160"/>
      <c r="AL247" s="160"/>
      <c r="AM247" s="160"/>
      <c r="AN247" s="160"/>
      <c r="AO247" s="160"/>
      <c r="AP247" s="160"/>
      <c r="AQ247" s="160"/>
      <c r="AR247" s="160"/>
      <c r="AS247" s="160"/>
      <c r="AT247" s="160"/>
      <c r="AU247" s="160"/>
      <c r="AV247" s="160"/>
      <c r="AW247" s="160"/>
      <c r="AX247" s="160"/>
      <c r="AY247" s="160"/>
      <c r="AZ247" s="160"/>
      <c r="BA247" s="160"/>
      <c r="BB247" s="160"/>
      <c r="BC247" s="160"/>
      <c r="BD247" s="160"/>
      <c r="BE247" s="160"/>
    </row>
    <row r="248" spans="1:57">
      <c r="A248" s="110"/>
      <c r="B248" s="110"/>
      <c r="C248" s="110"/>
      <c r="D248" s="110"/>
      <c r="E248" s="110"/>
      <c r="F248" s="160"/>
      <c r="G248" s="160"/>
      <c r="H248" s="160"/>
      <c r="I248" s="160"/>
      <c r="J248" s="160"/>
      <c r="K248" s="160"/>
      <c r="L248" s="160"/>
      <c r="M248" s="160"/>
      <c r="N248" s="160"/>
      <c r="O248" s="160"/>
      <c r="P248" s="160"/>
      <c r="Q248" s="160"/>
      <c r="R248" s="160"/>
      <c r="S248" s="160"/>
      <c r="T248" s="160"/>
      <c r="U248" s="160"/>
      <c r="V248" s="160"/>
      <c r="W248" s="160"/>
      <c r="X248" s="160"/>
      <c r="Y248" s="160"/>
      <c r="Z248" s="160"/>
      <c r="AA248" s="160"/>
      <c r="AB248" s="160"/>
      <c r="AC248" s="160"/>
      <c r="AD248" s="160"/>
      <c r="AE248" s="160"/>
      <c r="AF248" s="160"/>
      <c r="AG248" s="160"/>
      <c r="AH248" s="160"/>
      <c r="AI248" s="160"/>
      <c r="AJ248" s="160"/>
      <c r="AK248" s="160"/>
      <c r="AL248" s="160"/>
      <c r="AM248" s="160"/>
      <c r="AN248" s="160"/>
      <c r="AO248" s="160"/>
      <c r="AP248" s="160"/>
      <c r="AQ248" s="160"/>
      <c r="AR248" s="160"/>
      <c r="AS248" s="160"/>
      <c r="AT248" s="160"/>
      <c r="AU248" s="160"/>
      <c r="AV248" s="160"/>
      <c r="AW248" s="160"/>
      <c r="AX248" s="160"/>
      <c r="AY248" s="160"/>
      <c r="AZ248" s="160"/>
      <c r="BA248" s="160"/>
      <c r="BB248" s="160"/>
      <c r="BC248" s="160"/>
      <c r="BD248" s="160"/>
      <c r="BE248" s="160"/>
    </row>
    <row r="249" spans="1:57">
      <c r="A249" s="110"/>
      <c r="B249" s="110"/>
      <c r="C249" s="110"/>
      <c r="D249" s="110"/>
      <c r="E249" s="110"/>
      <c r="F249" s="160"/>
      <c r="G249" s="160"/>
      <c r="H249" s="160"/>
      <c r="I249" s="160"/>
      <c r="J249" s="160"/>
      <c r="K249" s="160"/>
      <c r="L249" s="160"/>
      <c r="M249" s="160"/>
      <c r="N249" s="160"/>
      <c r="O249" s="160"/>
      <c r="P249" s="160"/>
      <c r="Q249" s="160"/>
      <c r="R249" s="160"/>
      <c r="S249" s="160"/>
      <c r="T249" s="160"/>
      <c r="U249" s="160"/>
      <c r="V249" s="160"/>
      <c r="W249" s="160"/>
      <c r="X249" s="160"/>
      <c r="Y249" s="160"/>
      <c r="Z249" s="160"/>
      <c r="AA249" s="160"/>
      <c r="AB249" s="160"/>
      <c r="AC249" s="160"/>
      <c r="AD249" s="160"/>
      <c r="AE249" s="160"/>
      <c r="AF249" s="160"/>
      <c r="AG249" s="160"/>
      <c r="AH249" s="160"/>
      <c r="AI249" s="160"/>
      <c r="AJ249" s="160"/>
      <c r="AK249" s="160"/>
      <c r="AL249" s="160"/>
      <c r="AM249" s="160"/>
      <c r="AN249" s="160"/>
      <c r="AO249" s="160"/>
      <c r="AP249" s="160"/>
      <c r="AQ249" s="160"/>
      <c r="AR249" s="160"/>
      <c r="AS249" s="160"/>
      <c r="AT249" s="160"/>
      <c r="AU249" s="160"/>
      <c r="AV249" s="160"/>
      <c r="AW249" s="160"/>
      <c r="AX249" s="160"/>
      <c r="AY249" s="160"/>
      <c r="AZ249" s="160"/>
      <c r="BA249" s="160"/>
      <c r="BB249" s="160"/>
      <c r="BC249" s="160"/>
      <c r="BD249" s="160"/>
      <c r="BE249" s="160"/>
    </row>
    <row r="250" spans="1:57">
      <c r="A250" s="110"/>
      <c r="B250" s="110"/>
      <c r="C250" s="110"/>
      <c r="D250" s="110"/>
      <c r="E250" s="110"/>
      <c r="F250" s="160"/>
      <c r="G250" s="160"/>
      <c r="H250" s="160"/>
      <c r="I250" s="160"/>
      <c r="J250" s="160"/>
      <c r="K250" s="160"/>
      <c r="L250" s="160"/>
      <c r="M250" s="160"/>
      <c r="N250" s="160"/>
      <c r="O250" s="160"/>
      <c r="P250" s="160"/>
      <c r="Q250" s="160"/>
      <c r="R250" s="160"/>
      <c r="S250" s="160"/>
      <c r="T250" s="160"/>
      <c r="U250" s="160"/>
      <c r="V250" s="160"/>
      <c r="W250" s="160"/>
      <c r="X250" s="160"/>
      <c r="Y250" s="160"/>
      <c r="Z250" s="160"/>
      <c r="AA250" s="160"/>
      <c r="AB250" s="160"/>
      <c r="AC250" s="160"/>
      <c r="AD250" s="160"/>
      <c r="AE250" s="160"/>
      <c r="AF250" s="160"/>
      <c r="AG250" s="160"/>
      <c r="AH250" s="160"/>
      <c r="AI250" s="160"/>
      <c r="AJ250" s="160"/>
      <c r="AK250" s="160"/>
      <c r="AL250" s="160"/>
      <c r="AM250" s="160"/>
      <c r="AN250" s="160"/>
      <c r="AO250" s="160"/>
      <c r="AP250" s="160"/>
      <c r="AQ250" s="160"/>
      <c r="AR250" s="160"/>
      <c r="AS250" s="160"/>
      <c r="AT250" s="160"/>
      <c r="AU250" s="160"/>
      <c r="AV250" s="160"/>
      <c r="AW250" s="160"/>
      <c r="AX250" s="160"/>
      <c r="AY250" s="160"/>
      <c r="AZ250" s="160"/>
      <c r="BA250" s="160"/>
      <c r="BB250" s="160"/>
      <c r="BC250" s="160"/>
      <c r="BD250" s="160"/>
      <c r="BE250" s="160"/>
    </row>
    <row r="251" spans="1:57">
      <c r="A251" s="110"/>
      <c r="B251" s="110"/>
      <c r="C251" s="110"/>
      <c r="D251" s="110"/>
      <c r="E251" s="110"/>
      <c r="F251" s="160"/>
      <c r="G251" s="160"/>
      <c r="H251" s="160"/>
      <c r="I251" s="160"/>
      <c r="J251" s="160"/>
      <c r="K251" s="160"/>
      <c r="L251" s="160"/>
      <c r="M251" s="160"/>
      <c r="N251" s="160"/>
      <c r="O251" s="160"/>
      <c r="P251" s="160"/>
      <c r="Q251" s="160"/>
      <c r="R251" s="160"/>
      <c r="S251" s="160"/>
      <c r="T251" s="160"/>
      <c r="U251" s="160"/>
      <c r="V251" s="160"/>
      <c r="W251" s="160"/>
      <c r="X251" s="160"/>
      <c r="Y251" s="160"/>
      <c r="Z251" s="160"/>
      <c r="AA251" s="160"/>
      <c r="AB251" s="160"/>
      <c r="AC251" s="160"/>
      <c r="AD251" s="160"/>
      <c r="AE251" s="160"/>
      <c r="AF251" s="160"/>
      <c r="AG251" s="160"/>
      <c r="AH251" s="160"/>
      <c r="AI251" s="160"/>
      <c r="AJ251" s="160"/>
      <c r="AK251" s="160"/>
      <c r="AL251" s="160"/>
      <c r="AM251" s="160"/>
      <c r="AN251" s="160"/>
      <c r="AO251" s="160"/>
      <c r="AP251" s="160"/>
      <c r="AQ251" s="160"/>
      <c r="AR251" s="160"/>
      <c r="AS251" s="160"/>
      <c r="AT251" s="160"/>
      <c r="AU251" s="160"/>
      <c r="AV251" s="160"/>
      <c r="AW251" s="160"/>
      <c r="AX251" s="160"/>
      <c r="AY251" s="160"/>
      <c r="AZ251" s="160"/>
      <c r="BA251" s="160"/>
      <c r="BB251" s="160"/>
      <c r="BC251" s="160"/>
      <c r="BD251" s="160"/>
      <c r="BE251" s="160"/>
    </row>
    <row r="252" spans="1:57">
      <c r="A252" s="110"/>
      <c r="B252" s="110"/>
      <c r="C252" s="110"/>
      <c r="D252" s="110"/>
      <c r="E252" s="110"/>
      <c r="F252" s="160"/>
      <c r="G252" s="160"/>
      <c r="H252" s="160"/>
      <c r="I252" s="160"/>
      <c r="J252" s="160"/>
      <c r="K252" s="160"/>
      <c r="L252" s="160"/>
      <c r="M252" s="160"/>
      <c r="N252" s="160"/>
      <c r="O252" s="160"/>
      <c r="P252" s="160"/>
      <c r="Q252" s="160"/>
      <c r="R252" s="160"/>
      <c r="S252" s="160"/>
      <c r="T252" s="160"/>
      <c r="U252" s="160"/>
      <c r="V252" s="160"/>
      <c r="W252" s="160"/>
      <c r="X252" s="160"/>
      <c r="Y252" s="160"/>
      <c r="Z252" s="160"/>
      <c r="AA252" s="160"/>
      <c r="AB252" s="160"/>
      <c r="AC252" s="160"/>
      <c r="AD252" s="160"/>
      <c r="AE252" s="160"/>
      <c r="AF252" s="160"/>
      <c r="AG252" s="160"/>
      <c r="AH252" s="160"/>
      <c r="AI252" s="160"/>
      <c r="AJ252" s="160"/>
      <c r="AK252" s="160"/>
      <c r="AL252" s="160"/>
      <c r="AM252" s="160"/>
      <c r="AN252" s="160"/>
      <c r="AO252" s="160"/>
      <c r="AP252" s="160"/>
      <c r="AQ252" s="160"/>
      <c r="AR252" s="160"/>
      <c r="AS252" s="160"/>
      <c r="AT252" s="160"/>
      <c r="AU252" s="160"/>
      <c r="AV252" s="160"/>
      <c r="AW252" s="160"/>
      <c r="AX252" s="160"/>
      <c r="AY252" s="160"/>
      <c r="AZ252" s="160"/>
      <c r="BA252" s="160"/>
      <c r="BB252" s="160"/>
      <c r="BC252" s="160"/>
      <c r="BD252" s="160"/>
      <c r="BE252" s="160"/>
    </row>
    <row r="253" spans="1:57">
      <c r="A253" s="110"/>
      <c r="B253" s="110"/>
      <c r="C253" s="110"/>
      <c r="D253" s="110"/>
      <c r="E253" s="110"/>
      <c r="F253" s="160"/>
      <c r="G253" s="160"/>
      <c r="H253" s="160"/>
      <c r="I253" s="160"/>
      <c r="J253" s="160"/>
      <c r="K253" s="160"/>
      <c r="L253" s="160"/>
      <c r="M253" s="160"/>
      <c r="N253" s="160"/>
      <c r="O253" s="160"/>
      <c r="P253" s="160"/>
      <c r="Q253" s="160"/>
      <c r="R253" s="160"/>
      <c r="S253" s="160"/>
      <c r="T253" s="160"/>
      <c r="U253" s="160"/>
      <c r="V253" s="160"/>
      <c r="W253" s="160"/>
      <c r="X253" s="160"/>
      <c r="Y253" s="160"/>
      <c r="Z253" s="160"/>
      <c r="AA253" s="160"/>
      <c r="AB253" s="160"/>
      <c r="AC253" s="160"/>
      <c r="AD253" s="160"/>
      <c r="AE253" s="160"/>
      <c r="AF253" s="160"/>
      <c r="AG253" s="160"/>
      <c r="AH253" s="160"/>
      <c r="AI253" s="160"/>
      <c r="AJ253" s="160"/>
      <c r="AK253" s="160"/>
      <c r="AL253" s="160"/>
      <c r="AM253" s="160"/>
      <c r="AN253" s="160"/>
      <c r="AO253" s="160"/>
      <c r="AP253" s="160"/>
      <c r="AQ253" s="160"/>
      <c r="AR253" s="160"/>
      <c r="AS253" s="160"/>
      <c r="AT253" s="160"/>
      <c r="AU253" s="160"/>
      <c r="AV253" s="160"/>
      <c r="AW253" s="160"/>
      <c r="AX253" s="160"/>
      <c r="AY253" s="160"/>
      <c r="AZ253" s="160"/>
      <c r="BA253" s="160"/>
      <c r="BB253" s="160"/>
      <c r="BC253" s="160"/>
      <c r="BD253" s="160"/>
      <c r="BE253" s="160"/>
    </row>
    <row r="254" spans="1:57">
      <c r="A254" s="110"/>
      <c r="B254" s="110"/>
      <c r="C254" s="110"/>
      <c r="D254" s="110"/>
      <c r="E254" s="110"/>
      <c r="F254" s="160"/>
      <c r="G254" s="160"/>
      <c r="H254" s="160"/>
      <c r="I254" s="160"/>
      <c r="J254" s="160"/>
      <c r="K254" s="160"/>
      <c r="L254" s="160"/>
      <c r="M254" s="160"/>
      <c r="N254" s="160"/>
      <c r="O254" s="160"/>
      <c r="P254" s="160"/>
      <c r="Q254" s="160"/>
      <c r="R254" s="160"/>
      <c r="S254" s="160"/>
      <c r="T254" s="160"/>
      <c r="U254" s="160"/>
      <c r="V254" s="160"/>
      <c r="W254" s="160"/>
      <c r="X254" s="160"/>
      <c r="Y254" s="160"/>
      <c r="Z254" s="160"/>
      <c r="AA254" s="160"/>
      <c r="AB254" s="160"/>
      <c r="AC254" s="160"/>
      <c r="AD254" s="160"/>
      <c r="AE254" s="160"/>
      <c r="AF254" s="160"/>
      <c r="AG254" s="160"/>
      <c r="AH254" s="160"/>
      <c r="AI254" s="160"/>
      <c r="AJ254" s="160"/>
      <c r="AK254" s="160"/>
      <c r="AL254" s="160"/>
      <c r="AM254" s="160"/>
      <c r="AN254" s="160"/>
      <c r="AO254" s="160"/>
      <c r="AP254" s="160"/>
      <c r="AQ254" s="160"/>
      <c r="AR254" s="160"/>
      <c r="AS254" s="160"/>
      <c r="AT254" s="160"/>
      <c r="AU254" s="160"/>
      <c r="AV254" s="160"/>
      <c r="AW254" s="160"/>
      <c r="AX254" s="160"/>
      <c r="AY254" s="160"/>
      <c r="AZ254" s="160"/>
      <c r="BA254" s="160"/>
      <c r="BB254" s="160"/>
      <c r="BC254" s="160"/>
      <c r="BD254" s="160"/>
      <c r="BE254" s="160"/>
    </row>
    <row r="255" spans="1:57">
      <c r="A255" s="110"/>
      <c r="B255" s="110"/>
      <c r="C255" s="110"/>
      <c r="D255" s="110"/>
      <c r="E255" s="110"/>
      <c r="F255" s="160"/>
      <c r="G255" s="160"/>
      <c r="H255" s="160"/>
      <c r="I255" s="160"/>
      <c r="J255" s="160"/>
      <c r="K255" s="160"/>
      <c r="L255" s="160"/>
      <c r="M255" s="160"/>
      <c r="N255" s="160"/>
      <c r="O255" s="160"/>
      <c r="P255" s="160"/>
      <c r="Q255" s="160"/>
      <c r="R255" s="160"/>
      <c r="S255" s="160"/>
      <c r="T255" s="160"/>
      <c r="U255" s="160"/>
      <c r="V255" s="160"/>
      <c r="W255" s="160"/>
      <c r="X255" s="160"/>
      <c r="Y255" s="160"/>
      <c r="Z255" s="160"/>
      <c r="AA255" s="160"/>
      <c r="AB255" s="160"/>
      <c r="AC255" s="160"/>
      <c r="AD255" s="160"/>
      <c r="AE255" s="160"/>
      <c r="AF255" s="160"/>
      <c r="AG255" s="160"/>
      <c r="AH255" s="160"/>
      <c r="AI255" s="160"/>
      <c r="AJ255" s="160"/>
      <c r="AK255" s="160"/>
      <c r="AL255" s="160"/>
      <c r="AM255" s="160"/>
      <c r="AN255" s="160"/>
      <c r="AO255" s="160"/>
      <c r="AP255" s="160"/>
      <c r="AQ255" s="160"/>
      <c r="AR255" s="160"/>
      <c r="AS255" s="160"/>
      <c r="AT255" s="160"/>
      <c r="AU255" s="160"/>
      <c r="AV255" s="160"/>
      <c r="AW255" s="160"/>
      <c r="AX255" s="160"/>
      <c r="AY255" s="160"/>
      <c r="AZ255" s="160"/>
      <c r="BA255" s="160"/>
      <c r="BB255" s="160"/>
      <c r="BC255" s="160"/>
      <c r="BD255" s="160"/>
      <c r="BE255" s="160"/>
    </row>
    <row r="256" spans="1:57">
      <c r="A256" s="110"/>
      <c r="B256" s="110"/>
      <c r="C256" s="110"/>
      <c r="D256" s="110"/>
      <c r="E256" s="110"/>
      <c r="F256" s="160"/>
      <c r="G256" s="160"/>
      <c r="H256" s="160"/>
      <c r="I256" s="160"/>
      <c r="J256" s="160"/>
      <c r="K256" s="160"/>
      <c r="L256" s="160"/>
      <c r="M256" s="160"/>
      <c r="N256" s="160"/>
      <c r="O256" s="160"/>
      <c r="P256" s="160"/>
      <c r="Q256" s="160"/>
      <c r="R256" s="160"/>
      <c r="S256" s="160"/>
      <c r="T256" s="160"/>
      <c r="U256" s="160"/>
      <c r="V256" s="160"/>
      <c r="W256" s="160"/>
      <c r="X256" s="160"/>
      <c r="Y256" s="160"/>
      <c r="Z256" s="160"/>
      <c r="AA256" s="160"/>
      <c r="AB256" s="160"/>
      <c r="AC256" s="160"/>
      <c r="AD256" s="160"/>
      <c r="AE256" s="160"/>
      <c r="AF256" s="160"/>
      <c r="AG256" s="160"/>
      <c r="AH256" s="160"/>
      <c r="AI256" s="160"/>
      <c r="AJ256" s="160"/>
      <c r="AK256" s="160"/>
      <c r="AL256" s="160"/>
      <c r="AM256" s="160"/>
      <c r="AN256" s="160"/>
      <c r="AO256" s="160"/>
      <c r="AP256" s="160"/>
      <c r="AQ256" s="160"/>
      <c r="AR256" s="160"/>
      <c r="AS256" s="160"/>
      <c r="AT256" s="160"/>
      <c r="AU256" s="160"/>
      <c r="AV256" s="160"/>
      <c r="AW256" s="160"/>
      <c r="AX256" s="160"/>
      <c r="AY256" s="160"/>
      <c r="AZ256" s="160"/>
      <c r="BA256" s="160"/>
      <c r="BB256" s="160"/>
      <c r="BC256" s="160"/>
      <c r="BD256" s="160"/>
      <c r="BE256" s="160"/>
    </row>
    <row r="257" spans="1:57">
      <c r="A257" s="110"/>
      <c r="B257" s="110"/>
      <c r="C257" s="110"/>
      <c r="D257" s="110"/>
      <c r="E257" s="110"/>
      <c r="F257" s="160"/>
      <c r="G257" s="160"/>
      <c r="H257" s="160"/>
      <c r="I257" s="160"/>
      <c r="J257" s="160"/>
      <c r="K257" s="160"/>
      <c r="L257" s="160"/>
      <c r="M257" s="160"/>
      <c r="N257" s="160"/>
      <c r="O257" s="160"/>
      <c r="P257" s="160"/>
      <c r="Q257" s="160"/>
      <c r="R257" s="160"/>
      <c r="S257" s="160"/>
      <c r="T257" s="160"/>
      <c r="U257" s="160"/>
      <c r="V257" s="160"/>
      <c r="W257" s="160"/>
      <c r="X257" s="160"/>
      <c r="Y257" s="160"/>
      <c r="Z257" s="160"/>
      <c r="AA257" s="160"/>
      <c r="AB257" s="160"/>
      <c r="AC257" s="160"/>
      <c r="AD257" s="160"/>
      <c r="AE257" s="160"/>
      <c r="AF257" s="160"/>
      <c r="AG257" s="160"/>
      <c r="AH257" s="160"/>
      <c r="AI257" s="160"/>
      <c r="AJ257" s="160"/>
      <c r="AK257" s="160"/>
      <c r="AL257" s="160"/>
      <c r="AM257" s="160"/>
      <c r="AN257" s="160"/>
      <c r="AO257" s="160"/>
      <c r="AP257" s="160"/>
      <c r="AQ257" s="160"/>
      <c r="AR257" s="160"/>
      <c r="AS257" s="160"/>
      <c r="AT257" s="160"/>
      <c r="AU257" s="160"/>
      <c r="AV257" s="160"/>
      <c r="AW257" s="160"/>
      <c r="AX257" s="160"/>
      <c r="AY257" s="160"/>
      <c r="AZ257" s="160"/>
      <c r="BA257" s="160"/>
      <c r="BB257" s="160"/>
      <c r="BC257" s="160"/>
      <c r="BD257" s="160"/>
      <c r="BE257" s="160"/>
    </row>
    <row r="258" spans="1:57">
      <c r="A258" s="110"/>
      <c r="B258" s="110"/>
      <c r="C258" s="110"/>
      <c r="D258" s="110"/>
      <c r="E258" s="110"/>
      <c r="F258" s="160"/>
      <c r="G258" s="160"/>
      <c r="H258" s="160"/>
      <c r="I258" s="160"/>
      <c r="J258" s="160"/>
      <c r="K258" s="160"/>
      <c r="L258" s="160"/>
      <c r="M258" s="160"/>
      <c r="N258" s="160"/>
      <c r="O258" s="160"/>
      <c r="P258" s="160"/>
      <c r="Q258" s="160"/>
      <c r="R258" s="160"/>
      <c r="S258" s="160"/>
      <c r="T258" s="160"/>
      <c r="U258" s="160"/>
      <c r="V258" s="160"/>
      <c r="W258" s="160"/>
      <c r="X258" s="160"/>
      <c r="Y258" s="160"/>
      <c r="Z258" s="160"/>
      <c r="AA258" s="160"/>
      <c r="AB258" s="160"/>
      <c r="AC258" s="160"/>
      <c r="AD258" s="160"/>
      <c r="AE258" s="160"/>
      <c r="AF258" s="160"/>
      <c r="AG258" s="160"/>
      <c r="AH258" s="160"/>
      <c r="AI258" s="160"/>
      <c r="AJ258" s="160"/>
      <c r="AK258" s="160"/>
      <c r="AL258" s="160"/>
      <c r="AM258" s="160"/>
      <c r="AN258" s="160"/>
      <c r="AO258" s="160"/>
      <c r="AP258" s="160"/>
      <c r="AQ258" s="160"/>
      <c r="AR258" s="160"/>
      <c r="AS258" s="160"/>
      <c r="AT258" s="160"/>
      <c r="AU258" s="160"/>
      <c r="AV258" s="160"/>
      <c r="AW258" s="160"/>
      <c r="AX258" s="160"/>
      <c r="AY258" s="160"/>
      <c r="AZ258" s="160"/>
      <c r="BA258" s="160"/>
      <c r="BB258" s="160"/>
      <c r="BC258" s="160"/>
      <c r="BD258" s="160"/>
      <c r="BE258" s="160"/>
    </row>
    <row r="259" spans="1:57">
      <c r="A259" s="110"/>
      <c r="B259" s="110"/>
      <c r="C259" s="110"/>
      <c r="D259" s="110"/>
      <c r="E259" s="110"/>
      <c r="F259" s="160"/>
      <c r="G259" s="160"/>
      <c r="H259" s="160"/>
      <c r="I259" s="160"/>
      <c r="J259" s="160"/>
      <c r="K259" s="160"/>
      <c r="L259" s="160"/>
      <c r="M259" s="160"/>
      <c r="N259" s="160"/>
      <c r="O259" s="160"/>
      <c r="P259" s="160"/>
      <c r="Q259" s="160"/>
      <c r="R259" s="160"/>
      <c r="S259" s="160"/>
      <c r="T259" s="160"/>
      <c r="U259" s="160"/>
      <c r="V259" s="160"/>
      <c r="W259" s="160"/>
      <c r="X259" s="160"/>
      <c r="Y259" s="160"/>
      <c r="Z259" s="160"/>
      <c r="AA259" s="160"/>
      <c r="AB259" s="160"/>
      <c r="AC259" s="160"/>
      <c r="AD259" s="160"/>
      <c r="AE259" s="160"/>
      <c r="AF259" s="160"/>
      <c r="AG259" s="160"/>
      <c r="AH259" s="160"/>
      <c r="AI259" s="160"/>
      <c r="AJ259" s="160"/>
      <c r="AK259" s="160"/>
      <c r="AL259" s="160"/>
      <c r="AM259" s="160"/>
      <c r="AN259" s="160"/>
      <c r="AO259" s="160"/>
      <c r="AP259" s="160"/>
      <c r="AQ259" s="160"/>
      <c r="AR259" s="160"/>
      <c r="AS259" s="160"/>
      <c r="AT259" s="160"/>
      <c r="AU259" s="160"/>
      <c r="AV259" s="160"/>
      <c r="AW259" s="160"/>
      <c r="AX259" s="160"/>
      <c r="AY259" s="160"/>
      <c r="AZ259" s="160"/>
      <c r="BA259" s="160"/>
      <c r="BB259" s="160"/>
      <c r="BC259" s="160"/>
      <c r="BD259" s="160"/>
      <c r="BE259" s="160"/>
    </row>
    <row r="260" spans="1:57">
      <c r="A260" s="110"/>
      <c r="B260" s="110"/>
      <c r="C260" s="110"/>
      <c r="D260" s="110"/>
      <c r="E260" s="110"/>
      <c r="F260" s="160"/>
      <c r="G260" s="160"/>
      <c r="H260" s="160"/>
      <c r="I260" s="160"/>
      <c r="J260" s="160"/>
      <c r="K260" s="160"/>
      <c r="L260" s="160"/>
      <c r="M260" s="160"/>
      <c r="N260" s="160"/>
      <c r="O260" s="160"/>
      <c r="P260" s="160"/>
      <c r="Q260" s="160"/>
      <c r="R260" s="160"/>
      <c r="S260" s="160"/>
      <c r="T260" s="160"/>
      <c r="U260" s="160"/>
      <c r="V260" s="160"/>
      <c r="W260" s="160"/>
      <c r="X260" s="160"/>
      <c r="Y260" s="160"/>
      <c r="Z260" s="160"/>
      <c r="AA260" s="160"/>
      <c r="AB260" s="160"/>
      <c r="AC260" s="160"/>
      <c r="AD260" s="160"/>
      <c r="AE260" s="160"/>
      <c r="AF260" s="160"/>
      <c r="AG260" s="160"/>
      <c r="AH260" s="160"/>
      <c r="AI260" s="160"/>
      <c r="AJ260" s="160"/>
      <c r="AK260" s="160"/>
      <c r="AL260" s="160"/>
      <c r="AM260" s="160"/>
      <c r="AN260" s="160"/>
      <c r="AO260" s="160"/>
      <c r="AP260" s="160"/>
      <c r="AQ260" s="160"/>
      <c r="AR260" s="160"/>
      <c r="AS260" s="160"/>
      <c r="AT260" s="160"/>
      <c r="AU260" s="160"/>
      <c r="AV260" s="160"/>
      <c r="AW260" s="160"/>
      <c r="AX260" s="160"/>
      <c r="AY260" s="160"/>
      <c r="AZ260" s="160"/>
      <c r="BA260" s="160"/>
      <c r="BB260" s="160"/>
      <c r="BC260" s="160"/>
      <c r="BD260" s="160"/>
      <c r="BE260" s="160"/>
    </row>
    <row r="261" spans="1:57">
      <c r="A261" s="110"/>
      <c r="B261" s="110"/>
      <c r="C261" s="110"/>
      <c r="D261" s="110"/>
      <c r="E261" s="110"/>
      <c r="F261" s="160"/>
      <c r="G261" s="160"/>
      <c r="H261" s="160"/>
      <c r="I261" s="160"/>
      <c r="J261" s="160"/>
      <c r="K261" s="160"/>
      <c r="L261" s="160"/>
      <c r="M261" s="160"/>
      <c r="N261" s="160"/>
      <c r="O261" s="160"/>
      <c r="P261" s="160"/>
      <c r="Q261" s="160"/>
      <c r="R261" s="160"/>
      <c r="S261" s="160"/>
      <c r="T261" s="160"/>
      <c r="U261" s="160"/>
      <c r="V261" s="160"/>
      <c r="W261" s="160"/>
      <c r="X261" s="160"/>
      <c r="Y261" s="160"/>
      <c r="Z261" s="160"/>
      <c r="AA261" s="160"/>
      <c r="AB261" s="160"/>
      <c r="AC261" s="160"/>
      <c r="AD261" s="160"/>
      <c r="AE261" s="160"/>
      <c r="AF261" s="160"/>
      <c r="AG261" s="160"/>
      <c r="AH261" s="160"/>
      <c r="AI261" s="160"/>
      <c r="AJ261" s="160"/>
      <c r="AK261" s="160"/>
      <c r="AL261" s="160"/>
      <c r="AM261" s="160"/>
      <c r="AN261" s="160"/>
      <c r="AO261" s="160"/>
      <c r="AP261" s="160"/>
      <c r="AQ261" s="160"/>
      <c r="AR261" s="160"/>
      <c r="AS261" s="160"/>
      <c r="AT261" s="160"/>
      <c r="AU261" s="160"/>
      <c r="AV261" s="160"/>
      <c r="AW261" s="160"/>
      <c r="AX261" s="160"/>
      <c r="AY261" s="160"/>
      <c r="AZ261" s="160"/>
      <c r="BA261" s="160"/>
      <c r="BB261" s="160"/>
      <c r="BC261" s="160"/>
      <c r="BD261" s="160"/>
      <c r="BE261" s="160"/>
    </row>
    <row r="262" spans="1:57">
      <c r="A262" s="110"/>
      <c r="B262" s="110"/>
      <c r="C262" s="110"/>
      <c r="D262" s="110"/>
      <c r="E262" s="110"/>
      <c r="F262" s="160"/>
      <c r="G262" s="160"/>
      <c r="H262" s="160"/>
      <c r="I262" s="160"/>
      <c r="J262" s="160"/>
      <c r="K262" s="160"/>
      <c r="L262" s="160"/>
      <c r="M262" s="160"/>
      <c r="N262" s="160"/>
      <c r="O262" s="160"/>
      <c r="P262" s="160"/>
      <c r="Q262" s="160"/>
      <c r="R262" s="160"/>
      <c r="S262" s="160"/>
      <c r="T262" s="160"/>
      <c r="U262" s="160"/>
      <c r="V262" s="160"/>
      <c r="W262" s="160"/>
      <c r="X262" s="160"/>
      <c r="Y262" s="160"/>
      <c r="Z262" s="160"/>
      <c r="AA262" s="160"/>
      <c r="AB262" s="160"/>
      <c r="AC262" s="160"/>
      <c r="AD262" s="160"/>
      <c r="AE262" s="160"/>
      <c r="AF262" s="160"/>
      <c r="AG262" s="160"/>
      <c r="AH262" s="160"/>
      <c r="AI262" s="160"/>
      <c r="AJ262" s="160"/>
      <c r="AK262" s="160"/>
      <c r="AL262" s="160"/>
      <c r="AM262" s="160"/>
      <c r="AN262" s="160"/>
      <c r="AO262" s="160"/>
      <c r="AP262" s="160"/>
      <c r="AQ262" s="160"/>
      <c r="AR262" s="160"/>
      <c r="AS262" s="160"/>
      <c r="AT262" s="160"/>
      <c r="AU262" s="160"/>
      <c r="AV262" s="160"/>
      <c r="AW262" s="160"/>
      <c r="AX262" s="160"/>
      <c r="AY262" s="160"/>
      <c r="AZ262" s="160"/>
      <c r="BA262" s="160"/>
      <c r="BB262" s="160"/>
      <c r="BC262" s="160"/>
      <c r="BD262" s="160"/>
      <c r="BE262" s="160"/>
    </row>
    <row r="263" spans="1:57">
      <c r="A263" s="110"/>
      <c r="B263" s="110"/>
      <c r="C263" s="110"/>
      <c r="D263" s="110"/>
      <c r="E263" s="110"/>
      <c r="F263" s="160"/>
      <c r="G263" s="160"/>
      <c r="H263" s="160"/>
      <c r="I263" s="160"/>
      <c r="J263" s="160"/>
      <c r="K263" s="160"/>
      <c r="L263" s="160"/>
      <c r="M263" s="160"/>
      <c r="N263" s="160"/>
      <c r="O263" s="160"/>
      <c r="P263" s="160"/>
      <c r="Q263" s="160"/>
      <c r="R263" s="160"/>
      <c r="S263" s="160"/>
      <c r="T263" s="160"/>
      <c r="U263" s="160"/>
      <c r="V263" s="160"/>
      <c r="W263" s="160"/>
      <c r="X263" s="160"/>
      <c r="Y263" s="160"/>
      <c r="Z263" s="160"/>
      <c r="AA263" s="160"/>
      <c r="AB263" s="160"/>
      <c r="AC263" s="160"/>
      <c r="AD263" s="160"/>
      <c r="AE263" s="160"/>
      <c r="AF263" s="160"/>
      <c r="AG263" s="160"/>
      <c r="AH263" s="160"/>
      <c r="AI263" s="160"/>
      <c r="AJ263" s="160"/>
      <c r="AK263" s="160"/>
      <c r="AL263" s="160"/>
      <c r="AM263" s="160"/>
      <c r="AN263" s="160"/>
      <c r="AO263" s="160"/>
      <c r="AP263" s="160"/>
      <c r="AQ263" s="160"/>
      <c r="AR263" s="160"/>
      <c r="AS263" s="160"/>
      <c r="AT263" s="160"/>
      <c r="AU263" s="160"/>
      <c r="AV263" s="160"/>
      <c r="AW263" s="160"/>
      <c r="AX263" s="160"/>
      <c r="AY263" s="160"/>
      <c r="AZ263" s="160"/>
      <c r="BA263" s="160"/>
      <c r="BB263" s="160"/>
      <c r="BC263" s="160"/>
      <c r="BD263" s="160"/>
      <c r="BE263" s="160"/>
    </row>
    <row r="264" spans="1:57">
      <c r="A264" s="110"/>
      <c r="B264" s="110"/>
      <c r="C264" s="110"/>
      <c r="D264" s="110"/>
      <c r="E264" s="110"/>
      <c r="F264" s="160"/>
      <c r="G264" s="160"/>
      <c r="H264" s="160"/>
      <c r="I264" s="160"/>
      <c r="J264" s="160"/>
      <c r="K264" s="160"/>
      <c r="L264" s="160"/>
      <c r="M264" s="160"/>
      <c r="N264" s="160"/>
      <c r="O264" s="160"/>
      <c r="P264" s="160"/>
      <c r="Q264" s="160"/>
      <c r="R264" s="160"/>
      <c r="S264" s="160"/>
      <c r="T264" s="160"/>
      <c r="U264" s="160"/>
      <c r="V264" s="160"/>
      <c r="W264" s="160"/>
      <c r="X264" s="160"/>
      <c r="Y264" s="160"/>
      <c r="Z264" s="160"/>
      <c r="AA264" s="160"/>
      <c r="AB264" s="160"/>
      <c r="AC264" s="160"/>
      <c r="AD264" s="160"/>
      <c r="AE264" s="160"/>
      <c r="AF264" s="160"/>
      <c r="AG264" s="160"/>
      <c r="AH264" s="160"/>
      <c r="AI264" s="160"/>
      <c r="AJ264" s="160"/>
      <c r="AK264" s="160"/>
      <c r="AL264" s="160"/>
      <c r="AM264" s="160"/>
      <c r="AN264" s="160"/>
      <c r="AO264" s="160"/>
      <c r="AP264" s="160"/>
      <c r="AQ264" s="160"/>
      <c r="AR264" s="160"/>
      <c r="AS264" s="160"/>
      <c r="AT264" s="160"/>
      <c r="AU264" s="160"/>
      <c r="AV264" s="160"/>
      <c r="AW264" s="160"/>
      <c r="AX264" s="160"/>
      <c r="AY264" s="160"/>
      <c r="AZ264" s="160"/>
      <c r="BA264" s="160"/>
      <c r="BB264" s="160"/>
      <c r="BC264" s="160"/>
      <c r="BD264" s="160"/>
      <c r="BE264" s="160"/>
    </row>
    <row r="265" spans="1:57">
      <c r="A265" s="110"/>
      <c r="B265" s="110"/>
      <c r="C265" s="110"/>
      <c r="D265" s="110"/>
      <c r="E265" s="110"/>
      <c r="F265" s="160"/>
      <c r="G265" s="160"/>
      <c r="H265" s="160"/>
      <c r="I265" s="160"/>
      <c r="J265" s="160"/>
      <c r="K265" s="160"/>
      <c r="L265" s="160"/>
      <c r="M265" s="160"/>
      <c r="N265" s="160"/>
      <c r="O265" s="160"/>
      <c r="P265" s="160"/>
      <c r="Q265" s="160"/>
      <c r="R265" s="160"/>
      <c r="S265" s="160"/>
      <c r="T265" s="160"/>
      <c r="U265" s="160"/>
      <c r="V265" s="160"/>
      <c r="W265" s="160"/>
      <c r="X265" s="160"/>
      <c r="Y265" s="160"/>
      <c r="Z265" s="160"/>
      <c r="AA265" s="160"/>
      <c r="AB265" s="160"/>
      <c r="AC265" s="160"/>
      <c r="AD265" s="160"/>
      <c r="AE265" s="160"/>
      <c r="AF265" s="160"/>
      <c r="AG265" s="160"/>
      <c r="AH265" s="160"/>
      <c r="AI265" s="160"/>
      <c r="AJ265" s="160"/>
      <c r="AK265" s="160"/>
      <c r="AL265" s="160"/>
      <c r="AM265" s="160"/>
      <c r="AN265" s="160"/>
      <c r="AO265" s="160"/>
      <c r="AP265" s="160"/>
      <c r="AQ265" s="160"/>
      <c r="AR265" s="160"/>
      <c r="AS265" s="160"/>
      <c r="AT265" s="160"/>
      <c r="AU265" s="160"/>
      <c r="AV265" s="160"/>
      <c r="AW265" s="160"/>
      <c r="AX265" s="160"/>
      <c r="AY265" s="160"/>
      <c r="AZ265" s="160"/>
      <c r="BA265" s="160"/>
      <c r="BB265" s="160"/>
      <c r="BC265" s="160"/>
      <c r="BD265" s="160"/>
      <c r="BE265" s="160"/>
    </row>
    <row r="266" spans="1:57">
      <c r="A266" s="110"/>
      <c r="B266" s="110"/>
      <c r="C266" s="110"/>
      <c r="D266" s="110"/>
      <c r="E266" s="110"/>
      <c r="F266" s="160"/>
      <c r="G266" s="160"/>
      <c r="H266" s="160"/>
      <c r="I266" s="160"/>
      <c r="J266" s="160"/>
      <c r="K266" s="160"/>
      <c r="L266" s="160"/>
      <c r="M266" s="160"/>
      <c r="N266" s="160"/>
      <c r="O266" s="160"/>
      <c r="P266" s="160"/>
      <c r="Q266" s="160"/>
      <c r="R266" s="160"/>
      <c r="S266" s="160"/>
      <c r="T266" s="160"/>
      <c r="U266" s="160"/>
      <c r="V266" s="160"/>
      <c r="W266" s="160"/>
      <c r="X266" s="160"/>
      <c r="Y266" s="160"/>
      <c r="Z266" s="160"/>
      <c r="AA266" s="160"/>
      <c r="AB266" s="160"/>
      <c r="AC266" s="160"/>
      <c r="AD266" s="160"/>
      <c r="AE266" s="160"/>
      <c r="AF266" s="160"/>
      <c r="AG266" s="160"/>
      <c r="AH266" s="160"/>
      <c r="AI266" s="160"/>
      <c r="AJ266" s="160"/>
      <c r="AK266" s="160"/>
      <c r="AL266" s="160"/>
      <c r="AM266" s="160"/>
      <c r="AN266" s="160"/>
      <c r="AO266" s="160"/>
      <c r="AP266" s="160"/>
      <c r="AQ266" s="160"/>
      <c r="AR266" s="160"/>
      <c r="AS266" s="160"/>
      <c r="AT266" s="160"/>
      <c r="AU266" s="160"/>
      <c r="AV266" s="160"/>
      <c r="AW266" s="160"/>
      <c r="AX266" s="160"/>
      <c r="AY266" s="160"/>
      <c r="AZ266" s="160"/>
      <c r="BA266" s="160"/>
      <c r="BB266" s="160"/>
      <c r="BC266" s="160"/>
      <c r="BD266" s="160"/>
      <c r="BE266" s="160"/>
    </row>
    <row r="267" spans="1:57">
      <c r="A267" s="110"/>
      <c r="B267" s="110"/>
      <c r="C267" s="110"/>
      <c r="D267" s="110"/>
      <c r="E267" s="110"/>
      <c r="F267" s="160"/>
      <c r="G267" s="160"/>
      <c r="H267" s="160"/>
      <c r="I267" s="160"/>
      <c r="J267" s="160"/>
      <c r="K267" s="160"/>
      <c r="L267" s="160"/>
      <c r="M267" s="160"/>
      <c r="N267" s="160"/>
      <c r="O267" s="160"/>
      <c r="P267" s="160"/>
      <c r="Q267" s="160"/>
      <c r="R267" s="160"/>
      <c r="S267" s="160"/>
      <c r="T267" s="160"/>
      <c r="U267" s="160"/>
      <c r="V267" s="160"/>
      <c r="W267" s="160"/>
      <c r="X267" s="160"/>
      <c r="Y267" s="160"/>
      <c r="Z267" s="160"/>
      <c r="AA267" s="160"/>
      <c r="AB267" s="160"/>
      <c r="AC267" s="160"/>
      <c r="AD267" s="160"/>
      <c r="AE267" s="160"/>
      <c r="AF267" s="160"/>
      <c r="AG267" s="160"/>
      <c r="AH267" s="160"/>
      <c r="AI267" s="160"/>
      <c r="AJ267" s="160"/>
      <c r="AK267" s="160"/>
      <c r="AL267" s="160"/>
      <c r="AM267" s="160"/>
      <c r="AN267" s="160"/>
      <c r="AO267" s="160"/>
      <c r="AP267" s="160"/>
      <c r="AQ267" s="160"/>
      <c r="AR267" s="160"/>
      <c r="AS267" s="160"/>
      <c r="AT267" s="160"/>
      <c r="AU267" s="160"/>
      <c r="AV267" s="160"/>
      <c r="AW267" s="160"/>
      <c r="AX267" s="160"/>
      <c r="AY267" s="160"/>
      <c r="AZ267" s="160"/>
      <c r="BA267" s="160"/>
      <c r="BB267" s="160"/>
      <c r="BC267" s="160"/>
      <c r="BD267" s="160"/>
      <c r="BE267" s="160"/>
    </row>
    <row r="268" spans="1:57">
      <c r="A268" s="110"/>
      <c r="B268" s="110"/>
      <c r="C268" s="110"/>
      <c r="D268" s="110"/>
      <c r="E268" s="110"/>
      <c r="F268" s="160"/>
      <c r="G268" s="160"/>
      <c r="H268" s="160"/>
      <c r="I268" s="160"/>
      <c r="J268" s="160"/>
      <c r="K268" s="160"/>
      <c r="L268" s="160"/>
      <c r="M268" s="160"/>
      <c r="N268" s="160"/>
      <c r="O268" s="160"/>
      <c r="P268" s="160"/>
      <c r="Q268" s="160"/>
      <c r="R268" s="160"/>
      <c r="S268" s="160"/>
      <c r="T268" s="160"/>
      <c r="U268" s="160"/>
      <c r="V268" s="160"/>
      <c r="W268" s="160"/>
      <c r="X268" s="160"/>
      <c r="Y268" s="160"/>
      <c r="Z268" s="160"/>
      <c r="AA268" s="160"/>
      <c r="AB268" s="160"/>
      <c r="AC268" s="160"/>
      <c r="AD268" s="160"/>
      <c r="AE268" s="160"/>
      <c r="AF268" s="160"/>
      <c r="AG268" s="160"/>
      <c r="AH268" s="160"/>
      <c r="AI268" s="160"/>
      <c r="AJ268" s="160"/>
      <c r="AK268" s="160"/>
      <c r="AL268" s="160"/>
      <c r="AM268" s="160"/>
      <c r="AN268" s="160"/>
      <c r="AO268" s="160"/>
      <c r="AP268" s="160"/>
      <c r="AQ268" s="160"/>
      <c r="AR268" s="160"/>
      <c r="AS268" s="160"/>
      <c r="AT268" s="160"/>
      <c r="AU268" s="160"/>
      <c r="AV268" s="160"/>
      <c r="AW268" s="160"/>
      <c r="AX268" s="160"/>
      <c r="AY268" s="160"/>
      <c r="AZ268" s="160"/>
      <c r="BA268" s="160"/>
      <c r="BB268" s="160"/>
      <c r="BC268" s="160"/>
      <c r="BD268" s="160"/>
      <c r="BE268" s="160"/>
    </row>
    <row r="269" spans="1:57">
      <c r="A269" s="110"/>
      <c r="B269" s="110"/>
      <c r="C269" s="110"/>
      <c r="D269" s="110"/>
      <c r="E269" s="110"/>
      <c r="F269" s="160"/>
      <c r="G269" s="160"/>
      <c r="H269" s="160"/>
      <c r="I269" s="160"/>
      <c r="J269" s="160"/>
      <c r="K269" s="160"/>
      <c r="L269" s="160"/>
      <c r="M269" s="160"/>
      <c r="N269" s="160"/>
      <c r="O269" s="160"/>
      <c r="P269" s="160"/>
      <c r="Q269" s="160"/>
      <c r="R269" s="160"/>
      <c r="S269" s="160"/>
      <c r="T269" s="160"/>
      <c r="U269" s="160"/>
      <c r="V269" s="160"/>
      <c r="W269" s="160"/>
      <c r="X269" s="160"/>
      <c r="Y269" s="160"/>
      <c r="Z269" s="160"/>
      <c r="AA269" s="160"/>
      <c r="AB269" s="160"/>
      <c r="AC269" s="160"/>
      <c r="AD269" s="160"/>
      <c r="AE269" s="160"/>
      <c r="AF269" s="160"/>
      <c r="AG269" s="160"/>
      <c r="AH269" s="160"/>
      <c r="AI269" s="160"/>
      <c r="AJ269" s="160"/>
      <c r="AK269" s="160"/>
      <c r="AL269" s="160"/>
      <c r="AM269" s="160"/>
      <c r="AN269" s="160"/>
      <c r="AO269" s="160"/>
      <c r="AP269" s="160"/>
      <c r="AQ269" s="160"/>
      <c r="AR269" s="160"/>
      <c r="AS269" s="160"/>
      <c r="AT269" s="160"/>
      <c r="AU269" s="160"/>
      <c r="AV269" s="160"/>
      <c r="AW269" s="160"/>
      <c r="AX269" s="160"/>
      <c r="AY269" s="160"/>
      <c r="AZ269" s="160"/>
      <c r="BA269" s="160"/>
      <c r="BB269" s="160"/>
      <c r="BC269" s="160"/>
      <c r="BD269" s="160"/>
      <c r="BE269" s="160"/>
    </row>
    <row r="270" spans="1:57">
      <c r="A270" s="110"/>
      <c r="B270" s="110"/>
      <c r="C270" s="110"/>
      <c r="D270" s="110"/>
      <c r="E270" s="110"/>
      <c r="F270" s="160"/>
      <c r="G270" s="160"/>
      <c r="H270" s="160"/>
      <c r="I270" s="160"/>
      <c r="J270" s="160"/>
      <c r="K270" s="160"/>
      <c r="L270" s="160"/>
      <c r="M270" s="160"/>
      <c r="N270" s="160"/>
      <c r="O270" s="160"/>
      <c r="P270" s="160"/>
      <c r="Q270" s="160"/>
      <c r="R270" s="160"/>
      <c r="S270" s="160"/>
      <c r="T270" s="160"/>
      <c r="U270" s="160"/>
      <c r="V270" s="160"/>
      <c r="W270" s="160"/>
      <c r="X270" s="160"/>
      <c r="Y270" s="160"/>
      <c r="Z270" s="160"/>
      <c r="AA270" s="160"/>
      <c r="AB270" s="160"/>
      <c r="AC270" s="160"/>
      <c r="AD270" s="160"/>
      <c r="AE270" s="160"/>
      <c r="AF270" s="160"/>
      <c r="AG270" s="160"/>
      <c r="AH270" s="160"/>
      <c r="AI270" s="160"/>
      <c r="AJ270" s="160"/>
      <c r="AK270" s="160"/>
      <c r="AL270" s="160"/>
      <c r="AM270" s="160"/>
      <c r="AN270" s="160"/>
      <c r="AO270" s="160"/>
      <c r="AP270" s="160"/>
      <c r="AQ270" s="160"/>
      <c r="AR270" s="160"/>
      <c r="AS270" s="160"/>
      <c r="AT270" s="160"/>
      <c r="AU270" s="160"/>
      <c r="AV270" s="160"/>
      <c r="AW270" s="160"/>
      <c r="AX270" s="160"/>
      <c r="AY270" s="160"/>
      <c r="AZ270" s="160"/>
      <c r="BA270" s="160"/>
      <c r="BB270" s="160"/>
      <c r="BC270" s="160"/>
      <c r="BD270" s="160"/>
      <c r="BE270" s="160"/>
    </row>
    <row r="271" spans="1:57">
      <c r="A271" s="110"/>
      <c r="B271" s="110"/>
      <c r="C271" s="110"/>
      <c r="D271" s="110"/>
      <c r="E271" s="110"/>
      <c r="F271" s="160"/>
      <c r="G271" s="160"/>
      <c r="H271" s="160"/>
      <c r="I271" s="160"/>
      <c r="J271" s="160"/>
      <c r="K271" s="160"/>
      <c r="L271" s="160"/>
      <c r="M271" s="160"/>
      <c r="N271" s="160"/>
      <c r="O271" s="160"/>
      <c r="P271" s="160"/>
      <c r="Q271" s="160"/>
      <c r="R271" s="160"/>
      <c r="S271" s="160"/>
      <c r="T271" s="160"/>
      <c r="U271" s="160"/>
      <c r="V271" s="160"/>
      <c r="W271" s="160"/>
      <c r="X271" s="160"/>
      <c r="Y271" s="160"/>
      <c r="Z271" s="160"/>
      <c r="AA271" s="160"/>
      <c r="AB271" s="160"/>
      <c r="AC271" s="160"/>
      <c r="AD271" s="160"/>
      <c r="AE271" s="160"/>
      <c r="AF271" s="160"/>
      <c r="AG271" s="160"/>
      <c r="AH271" s="160"/>
      <c r="AI271" s="160"/>
      <c r="AJ271" s="160"/>
      <c r="AK271" s="160"/>
      <c r="AL271" s="160"/>
      <c r="AM271" s="160"/>
      <c r="AN271" s="160"/>
      <c r="AO271" s="160"/>
      <c r="AP271" s="160"/>
      <c r="AQ271" s="160"/>
      <c r="AR271" s="160"/>
      <c r="AS271" s="160"/>
      <c r="AT271" s="160"/>
      <c r="AU271" s="160"/>
      <c r="AV271" s="160"/>
      <c r="AW271" s="160"/>
      <c r="AX271" s="160"/>
      <c r="AY271" s="160"/>
      <c r="AZ271" s="160"/>
      <c r="BA271" s="160"/>
      <c r="BB271" s="160"/>
      <c r="BC271" s="160"/>
      <c r="BD271" s="160"/>
      <c r="BE271" s="160"/>
    </row>
    <row r="272" spans="1:57">
      <c r="A272" s="110"/>
      <c r="B272" s="110"/>
      <c r="C272" s="110"/>
      <c r="D272" s="110"/>
      <c r="E272" s="110"/>
      <c r="F272" s="160"/>
      <c r="G272" s="160"/>
      <c r="H272" s="160"/>
      <c r="I272" s="160"/>
      <c r="J272" s="160"/>
      <c r="K272" s="160"/>
      <c r="L272" s="160"/>
      <c r="M272" s="160"/>
      <c r="N272" s="160"/>
      <c r="O272" s="160"/>
      <c r="P272" s="160"/>
      <c r="Q272" s="160"/>
      <c r="R272" s="160"/>
      <c r="S272" s="160"/>
      <c r="T272" s="160"/>
      <c r="U272" s="160"/>
      <c r="V272" s="160"/>
      <c r="W272" s="160"/>
      <c r="X272" s="160"/>
      <c r="Y272" s="160"/>
      <c r="Z272" s="160"/>
      <c r="AA272" s="160"/>
      <c r="AB272" s="160"/>
      <c r="AC272" s="160"/>
      <c r="AD272" s="160"/>
      <c r="AE272" s="160"/>
      <c r="AF272" s="160"/>
      <c r="AG272" s="160"/>
      <c r="AH272" s="160"/>
      <c r="AI272" s="160"/>
      <c r="AJ272" s="160"/>
      <c r="AK272" s="160"/>
      <c r="AL272" s="160"/>
      <c r="AM272" s="160"/>
      <c r="AN272" s="160"/>
      <c r="AO272" s="160"/>
      <c r="AP272" s="160"/>
      <c r="AQ272" s="160"/>
      <c r="AR272" s="160"/>
      <c r="AS272" s="160"/>
      <c r="AT272" s="160"/>
      <c r="AU272" s="160"/>
      <c r="AV272" s="160"/>
      <c r="AW272" s="160"/>
      <c r="AX272" s="160"/>
      <c r="AY272" s="160"/>
      <c r="AZ272" s="160"/>
      <c r="BA272" s="160"/>
      <c r="BB272" s="160"/>
      <c r="BC272" s="160"/>
      <c r="BD272" s="160"/>
      <c r="BE272" s="160"/>
    </row>
    <row r="273" spans="1:57">
      <c r="A273" s="110"/>
      <c r="B273" s="110"/>
      <c r="C273" s="110"/>
      <c r="D273" s="110"/>
      <c r="E273" s="11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160"/>
      <c r="AG273" s="160"/>
      <c r="AH273" s="160"/>
      <c r="AI273" s="160"/>
      <c r="AJ273" s="160"/>
      <c r="AK273" s="160"/>
      <c r="AL273" s="160"/>
      <c r="AM273" s="160"/>
      <c r="AN273" s="160"/>
      <c r="AO273" s="160"/>
      <c r="AP273" s="160"/>
      <c r="AQ273" s="160"/>
      <c r="AR273" s="160"/>
      <c r="AS273" s="160"/>
      <c r="AT273" s="160"/>
      <c r="AU273" s="160"/>
      <c r="AV273" s="160"/>
      <c r="AW273" s="160"/>
      <c r="AX273" s="160"/>
      <c r="AY273" s="160"/>
      <c r="AZ273" s="160"/>
      <c r="BA273" s="160"/>
      <c r="BB273" s="160"/>
      <c r="BC273" s="160"/>
      <c r="BD273" s="160"/>
      <c r="BE273" s="160"/>
    </row>
    <row r="274" spans="1:57">
      <c r="A274" s="110"/>
      <c r="B274" s="110"/>
      <c r="C274" s="110"/>
      <c r="D274" s="110"/>
      <c r="E274" s="110"/>
      <c r="F274" s="160"/>
      <c r="G274" s="160"/>
      <c r="H274" s="160"/>
      <c r="I274" s="160"/>
      <c r="J274" s="160"/>
      <c r="K274" s="160"/>
      <c r="L274" s="160"/>
      <c r="M274" s="160"/>
      <c r="N274" s="160"/>
      <c r="O274" s="160"/>
      <c r="P274" s="160"/>
      <c r="Q274" s="160"/>
      <c r="R274" s="160"/>
      <c r="S274" s="160"/>
      <c r="T274" s="160"/>
      <c r="U274" s="160"/>
      <c r="V274" s="160"/>
      <c r="W274" s="160"/>
      <c r="X274" s="160"/>
      <c r="Y274" s="160"/>
      <c r="Z274" s="160"/>
      <c r="AA274" s="160"/>
      <c r="AB274" s="160"/>
      <c r="AC274" s="160"/>
      <c r="AD274" s="160"/>
      <c r="AE274" s="160"/>
      <c r="AF274" s="160"/>
      <c r="AG274" s="160"/>
      <c r="AH274" s="160"/>
      <c r="AI274" s="160"/>
      <c r="AJ274" s="160"/>
      <c r="AK274" s="160"/>
      <c r="AL274" s="160"/>
      <c r="AM274" s="160"/>
      <c r="AN274" s="160"/>
      <c r="AO274" s="160"/>
      <c r="AP274" s="160"/>
      <c r="AQ274" s="160"/>
      <c r="AR274" s="160"/>
      <c r="AS274" s="160"/>
      <c r="AT274" s="160"/>
      <c r="AU274" s="160"/>
      <c r="AV274" s="160"/>
      <c r="AW274" s="160"/>
      <c r="AX274" s="160"/>
      <c r="AY274" s="160"/>
      <c r="AZ274" s="160"/>
      <c r="BA274" s="160"/>
      <c r="BB274" s="160"/>
      <c r="BC274" s="160"/>
      <c r="BD274" s="160"/>
      <c r="BE274" s="160"/>
    </row>
    <row r="275" spans="1:57">
      <c r="A275" s="110"/>
      <c r="B275" s="110"/>
      <c r="C275" s="110"/>
      <c r="D275" s="110"/>
      <c r="E275" s="110"/>
      <c r="F275" s="160"/>
      <c r="G275" s="160"/>
      <c r="H275" s="160"/>
      <c r="I275" s="160"/>
      <c r="J275" s="160"/>
      <c r="K275" s="160"/>
      <c r="L275" s="160"/>
      <c r="M275" s="160"/>
      <c r="N275" s="160"/>
      <c r="O275" s="160"/>
      <c r="P275" s="160"/>
      <c r="Q275" s="160"/>
      <c r="R275" s="160"/>
      <c r="S275" s="160"/>
      <c r="T275" s="160"/>
      <c r="U275" s="160"/>
      <c r="V275" s="160"/>
      <c r="W275" s="160"/>
      <c r="X275" s="160"/>
      <c r="Y275" s="160"/>
      <c r="Z275" s="160"/>
      <c r="AA275" s="160"/>
      <c r="AB275" s="160"/>
      <c r="AC275" s="160"/>
      <c r="AD275" s="160"/>
      <c r="AE275" s="160"/>
      <c r="AF275" s="160"/>
      <c r="AG275" s="160"/>
      <c r="AH275" s="160"/>
      <c r="AI275" s="160"/>
      <c r="AJ275" s="160"/>
      <c r="AK275" s="160"/>
      <c r="AL275" s="160"/>
      <c r="AM275" s="160"/>
      <c r="AN275" s="160"/>
      <c r="AO275" s="160"/>
      <c r="AP275" s="160"/>
      <c r="AQ275" s="160"/>
      <c r="AR275" s="160"/>
      <c r="AS275" s="160"/>
      <c r="AT275" s="160"/>
      <c r="AU275" s="160"/>
      <c r="AV275" s="160"/>
      <c r="AW275" s="160"/>
      <c r="AX275" s="160"/>
      <c r="AY275" s="160"/>
      <c r="AZ275" s="160"/>
      <c r="BA275" s="160"/>
      <c r="BB275" s="160"/>
      <c r="BC275" s="160"/>
      <c r="BD275" s="160"/>
      <c r="BE275" s="160"/>
    </row>
    <row r="276" spans="1:57">
      <c r="A276" s="110"/>
      <c r="B276" s="110"/>
      <c r="C276" s="110"/>
      <c r="D276" s="110"/>
      <c r="E276" s="110"/>
      <c r="F276" s="160"/>
      <c r="G276" s="160"/>
      <c r="H276" s="160"/>
      <c r="I276" s="160"/>
      <c r="J276" s="160"/>
      <c r="K276" s="160"/>
      <c r="L276" s="160"/>
      <c r="M276" s="160"/>
      <c r="N276" s="160"/>
      <c r="O276" s="160"/>
      <c r="P276" s="160"/>
      <c r="Q276" s="160"/>
      <c r="R276" s="160"/>
      <c r="S276" s="160"/>
      <c r="T276" s="160"/>
      <c r="U276" s="160"/>
      <c r="V276" s="160"/>
      <c r="W276" s="160"/>
      <c r="X276" s="160"/>
      <c r="Y276" s="160"/>
      <c r="Z276" s="160"/>
      <c r="AA276" s="160"/>
      <c r="AB276" s="160"/>
      <c r="AC276" s="160"/>
      <c r="AD276" s="160"/>
      <c r="AE276" s="160"/>
      <c r="AF276" s="160"/>
      <c r="AG276" s="160"/>
      <c r="AH276" s="160"/>
      <c r="AI276" s="160"/>
      <c r="AJ276" s="160"/>
      <c r="AK276" s="160"/>
      <c r="AL276" s="160"/>
      <c r="AM276" s="160"/>
      <c r="AN276" s="160"/>
      <c r="AO276" s="160"/>
      <c r="AP276" s="160"/>
      <c r="AQ276" s="160"/>
      <c r="AR276" s="160"/>
      <c r="AS276" s="160"/>
      <c r="AT276" s="160"/>
      <c r="AU276" s="160"/>
      <c r="AV276" s="160"/>
      <c r="AW276" s="160"/>
      <c r="AX276" s="160"/>
      <c r="AY276" s="160"/>
      <c r="AZ276" s="160"/>
      <c r="BA276" s="160"/>
      <c r="BB276" s="160"/>
      <c r="BC276" s="160"/>
      <c r="BD276" s="160"/>
      <c r="BE276" s="160"/>
    </row>
    <row r="277" spans="1:57">
      <c r="A277" s="110"/>
      <c r="B277" s="110"/>
      <c r="C277" s="110"/>
      <c r="D277" s="110"/>
      <c r="E277" s="110"/>
      <c r="F277" s="160"/>
      <c r="G277" s="160"/>
      <c r="H277" s="160"/>
      <c r="I277" s="160"/>
      <c r="J277" s="160"/>
      <c r="K277" s="160"/>
      <c r="L277" s="160"/>
      <c r="M277" s="160"/>
      <c r="N277" s="160"/>
      <c r="O277" s="160"/>
      <c r="P277" s="160"/>
      <c r="Q277" s="160"/>
      <c r="R277" s="160"/>
      <c r="S277" s="160"/>
      <c r="T277" s="160"/>
      <c r="U277" s="160"/>
      <c r="V277" s="160"/>
      <c r="W277" s="160"/>
      <c r="X277" s="160"/>
      <c r="Y277" s="160"/>
      <c r="Z277" s="160"/>
      <c r="AA277" s="160"/>
      <c r="AB277" s="160"/>
      <c r="AC277" s="160"/>
      <c r="AD277" s="160"/>
      <c r="AE277" s="160"/>
      <c r="AF277" s="160"/>
      <c r="AG277" s="160"/>
      <c r="AH277" s="160"/>
      <c r="AI277" s="160"/>
      <c r="AJ277" s="160"/>
      <c r="AK277" s="160"/>
      <c r="AL277" s="160"/>
      <c r="AM277" s="160"/>
      <c r="AN277" s="160"/>
      <c r="AO277" s="160"/>
      <c r="AP277" s="160"/>
      <c r="AQ277" s="160"/>
      <c r="AR277" s="160"/>
      <c r="AS277" s="160"/>
      <c r="AT277" s="160"/>
      <c r="AU277" s="160"/>
      <c r="AV277" s="160"/>
      <c r="AW277" s="160"/>
      <c r="AX277" s="160"/>
      <c r="AY277" s="160"/>
      <c r="AZ277" s="160"/>
      <c r="BA277" s="160"/>
      <c r="BB277" s="160"/>
      <c r="BC277" s="160"/>
      <c r="BD277" s="160"/>
      <c r="BE277" s="160"/>
    </row>
    <row r="278" spans="1:57">
      <c r="A278" s="110"/>
      <c r="B278" s="110"/>
      <c r="C278" s="110"/>
      <c r="D278" s="110"/>
      <c r="E278" s="110"/>
      <c r="F278" s="160"/>
      <c r="G278" s="160"/>
      <c r="H278" s="160"/>
      <c r="I278" s="160"/>
      <c r="J278" s="160"/>
      <c r="K278" s="160"/>
      <c r="L278" s="160"/>
      <c r="M278" s="160"/>
      <c r="N278" s="160"/>
      <c r="O278" s="160"/>
      <c r="P278" s="160"/>
      <c r="Q278" s="160"/>
      <c r="R278" s="160"/>
      <c r="S278" s="160"/>
      <c r="T278" s="160"/>
      <c r="U278" s="160"/>
      <c r="V278" s="160"/>
      <c r="W278" s="160"/>
      <c r="X278" s="160"/>
      <c r="Y278" s="160"/>
      <c r="Z278" s="160"/>
      <c r="AA278" s="160"/>
      <c r="AB278" s="160"/>
      <c r="AC278" s="160"/>
      <c r="AD278" s="160"/>
      <c r="AE278" s="160"/>
      <c r="AF278" s="160"/>
      <c r="AG278" s="160"/>
      <c r="AH278" s="160"/>
      <c r="AI278" s="160"/>
      <c r="AJ278" s="160"/>
      <c r="AK278" s="160"/>
      <c r="AL278" s="160"/>
      <c r="AM278" s="160"/>
      <c r="AN278" s="160"/>
      <c r="AO278" s="160"/>
      <c r="AP278" s="160"/>
      <c r="AQ278" s="160"/>
      <c r="AR278" s="160"/>
      <c r="AS278" s="160"/>
      <c r="AT278" s="160"/>
      <c r="AU278" s="160"/>
      <c r="AV278" s="160"/>
      <c r="AW278" s="160"/>
      <c r="AX278" s="160"/>
      <c r="AY278" s="160"/>
      <c r="AZ278" s="160"/>
      <c r="BA278" s="160"/>
      <c r="BB278" s="160"/>
      <c r="BC278" s="160"/>
      <c r="BD278" s="160"/>
      <c r="BE278" s="160"/>
    </row>
    <row r="279" spans="1:57">
      <c r="A279" s="110"/>
      <c r="B279" s="110"/>
      <c r="C279" s="110"/>
      <c r="D279" s="110"/>
      <c r="E279" s="110"/>
      <c r="F279" s="160"/>
      <c r="G279" s="160"/>
      <c r="H279" s="160"/>
      <c r="I279" s="160"/>
      <c r="J279" s="160"/>
      <c r="K279" s="160"/>
      <c r="L279" s="160"/>
      <c r="M279" s="160"/>
      <c r="N279" s="160"/>
      <c r="O279" s="160"/>
      <c r="P279" s="160"/>
      <c r="Q279" s="160"/>
      <c r="R279" s="160"/>
      <c r="S279" s="160"/>
      <c r="T279" s="160"/>
      <c r="U279" s="160"/>
      <c r="V279" s="160"/>
      <c r="W279" s="160"/>
      <c r="X279" s="160"/>
      <c r="Y279" s="160"/>
      <c r="Z279" s="160"/>
      <c r="AA279" s="160"/>
      <c r="AB279" s="160"/>
      <c r="AC279" s="160"/>
      <c r="AD279" s="160"/>
      <c r="AE279" s="160"/>
      <c r="AF279" s="160"/>
      <c r="AG279" s="160"/>
      <c r="AH279" s="160"/>
      <c r="AI279" s="160"/>
      <c r="AJ279" s="160"/>
      <c r="AK279" s="160"/>
      <c r="AL279" s="160"/>
      <c r="AM279" s="160"/>
      <c r="AN279" s="160"/>
      <c r="AO279" s="160"/>
      <c r="AP279" s="160"/>
      <c r="AQ279" s="160"/>
      <c r="AR279" s="160"/>
      <c r="AS279" s="160"/>
      <c r="AT279" s="160"/>
      <c r="AU279" s="160"/>
      <c r="AV279" s="160"/>
      <c r="AW279" s="160"/>
      <c r="AX279" s="160"/>
      <c r="AY279" s="160"/>
      <c r="AZ279" s="160"/>
      <c r="BA279" s="160"/>
      <c r="BB279" s="160"/>
      <c r="BC279" s="160"/>
      <c r="BD279" s="160"/>
      <c r="BE279" s="160"/>
    </row>
    <row r="280" spans="1:57">
      <c r="A280" s="110"/>
      <c r="B280" s="110"/>
      <c r="C280" s="110"/>
      <c r="D280" s="110"/>
      <c r="E280" s="110"/>
      <c r="F280" s="160"/>
      <c r="G280" s="160"/>
      <c r="H280" s="160"/>
      <c r="I280" s="160"/>
      <c r="J280" s="160"/>
      <c r="K280" s="160"/>
      <c r="L280" s="160"/>
      <c r="M280" s="160"/>
      <c r="N280" s="160"/>
      <c r="O280" s="160"/>
      <c r="P280" s="160"/>
      <c r="Q280" s="160"/>
      <c r="R280" s="160"/>
      <c r="S280" s="160"/>
      <c r="T280" s="160"/>
      <c r="U280" s="160"/>
      <c r="V280" s="160"/>
      <c r="W280" s="160"/>
      <c r="X280" s="160"/>
      <c r="Y280" s="160"/>
      <c r="Z280" s="160"/>
      <c r="AA280" s="160"/>
      <c r="AB280" s="160"/>
      <c r="AC280" s="160"/>
      <c r="AD280" s="160"/>
      <c r="AE280" s="160"/>
      <c r="AF280" s="160"/>
      <c r="AG280" s="160"/>
      <c r="AH280" s="160"/>
      <c r="AI280" s="160"/>
      <c r="AJ280" s="160"/>
      <c r="AK280" s="160"/>
      <c r="AL280" s="160"/>
      <c r="AM280" s="160"/>
      <c r="AN280" s="160"/>
      <c r="AO280" s="160"/>
      <c r="AP280" s="160"/>
      <c r="AQ280" s="160"/>
      <c r="AR280" s="160"/>
      <c r="AS280" s="160"/>
      <c r="AT280" s="160"/>
      <c r="AU280" s="160"/>
      <c r="AV280" s="160"/>
      <c r="AW280" s="160"/>
      <c r="AX280" s="160"/>
      <c r="AY280" s="160"/>
      <c r="AZ280" s="160"/>
      <c r="BA280" s="160"/>
      <c r="BB280" s="160"/>
      <c r="BC280" s="160"/>
      <c r="BD280" s="160"/>
      <c r="BE280" s="160"/>
    </row>
    <row r="281" spans="1:57">
      <c r="A281" s="110"/>
      <c r="B281" s="110"/>
      <c r="C281" s="110"/>
      <c r="D281" s="110"/>
      <c r="E281" s="110"/>
      <c r="F281" s="160"/>
      <c r="G281" s="160"/>
      <c r="H281" s="160"/>
      <c r="I281" s="160"/>
      <c r="J281" s="160"/>
      <c r="K281" s="160"/>
      <c r="L281" s="160"/>
      <c r="M281" s="160"/>
      <c r="N281" s="160"/>
      <c r="O281" s="160"/>
      <c r="P281" s="160"/>
      <c r="Q281" s="160"/>
      <c r="R281" s="160"/>
      <c r="S281" s="160"/>
      <c r="T281" s="160"/>
      <c r="U281" s="160"/>
      <c r="V281" s="160"/>
      <c r="W281" s="160"/>
      <c r="X281" s="160"/>
      <c r="Y281" s="160"/>
      <c r="Z281" s="160"/>
      <c r="AA281" s="160"/>
      <c r="AB281" s="160"/>
      <c r="AC281" s="160"/>
      <c r="AD281" s="160"/>
      <c r="AE281" s="160"/>
      <c r="AF281" s="160"/>
      <c r="AG281" s="160"/>
      <c r="AH281" s="160"/>
      <c r="AI281" s="160"/>
      <c r="AJ281" s="160"/>
      <c r="AK281" s="160"/>
      <c r="AL281" s="160"/>
      <c r="AM281" s="160"/>
      <c r="AN281" s="160"/>
      <c r="AO281" s="160"/>
      <c r="AP281" s="160"/>
      <c r="AQ281" s="160"/>
      <c r="AR281" s="160"/>
      <c r="AS281" s="160"/>
      <c r="AT281" s="160"/>
      <c r="AU281" s="160"/>
      <c r="AV281" s="160"/>
      <c r="AW281" s="160"/>
      <c r="AX281" s="160"/>
      <c r="AY281" s="160"/>
      <c r="AZ281" s="160"/>
      <c r="BA281" s="160"/>
      <c r="BB281" s="160"/>
      <c r="BC281" s="160"/>
      <c r="BD281" s="160"/>
      <c r="BE281" s="160"/>
    </row>
    <row r="282" spans="1:57">
      <c r="A282" s="110"/>
      <c r="B282" s="110"/>
      <c r="C282" s="110"/>
      <c r="D282" s="110"/>
      <c r="E282" s="110"/>
      <c r="F282" s="160"/>
      <c r="G282" s="160"/>
      <c r="H282" s="160"/>
      <c r="I282" s="160"/>
      <c r="J282" s="160"/>
      <c r="K282" s="160"/>
      <c r="L282" s="160"/>
      <c r="M282" s="160"/>
      <c r="N282" s="160"/>
      <c r="O282" s="160"/>
      <c r="P282" s="160"/>
      <c r="Q282" s="160"/>
      <c r="R282" s="160"/>
      <c r="S282" s="160"/>
      <c r="T282" s="160"/>
      <c r="U282" s="160"/>
      <c r="V282" s="160"/>
      <c r="W282" s="160"/>
      <c r="X282" s="160"/>
      <c r="Y282" s="160"/>
      <c r="Z282" s="160"/>
      <c r="AA282" s="160"/>
      <c r="AB282" s="160"/>
      <c r="AC282" s="160"/>
      <c r="AD282" s="160"/>
      <c r="AE282" s="160"/>
      <c r="AF282" s="160"/>
      <c r="AG282" s="160"/>
      <c r="AH282" s="160"/>
      <c r="AI282" s="160"/>
      <c r="AJ282" s="160"/>
      <c r="AK282" s="160"/>
      <c r="AL282" s="160"/>
      <c r="AM282" s="160"/>
      <c r="AN282" s="160"/>
      <c r="AO282" s="160"/>
      <c r="AP282" s="160"/>
      <c r="AQ282" s="160"/>
      <c r="AR282" s="160"/>
      <c r="AS282" s="160"/>
      <c r="AT282" s="160"/>
      <c r="AU282" s="160"/>
      <c r="AV282" s="160"/>
      <c r="AW282" s="160"/>
      <c r="AX282" s="160"/>
      <c r="AY282" s="160"/>
      <c r="AZ282" s="160"/>
      <c r="BA282" s="160"/>
      <c r="BB282" s="160"/>
      <c r="BC282" s="160"/>
      <c r="BD282" s="160"/>
      <c r="BE282" s="160"/>
    </row>
    <row r="283" spans="1:57">
      <c r="A283" s="110"/>
      <c r="B283" s="110"/>
      <c r="C283" s="110"/>
      <c r="D283" s="110"/>
      <c r="E283" s="110"/>
      <c r="F283" s="160"/>
      <c r="G283" s="160"/>
      <c r="H283" s="160"/>
      <c r="I283" s="160"/>
      <c r="J283" s="160"/>
      <c r="K283" s="160"/>
      <c r="L283" s="160"/>
      <c r="M283" s="160"/>
      <c r="N283" s="160"/>
      <c r="O283" s="160"/>
      <c r="P283" s="160"/>
      <c r="Q283" s="160"/>
      <c r="R283" s="160"/>
      <c r="S283" s="160"/>
      <c r="T283" s="160"/>
      <c r="U283" s="160"/>
      <c r="V283" s="160"/>
      <c r="W283" s="160"/>
      <c r="X283" s="160"/>
      <c r="Y283" s="160"/>
      <c r="Z283" s="160"/>
      <c r="AA283" s="160"/>
      <c r="AB283" s="160"/>
      <c r="AC283" s="160"/>
      <c r="AD283" s="160"/>
      <c r="AE283" s="160"/>
      <c r="AF283" s="160"/>
      <c r="AG283" s="160"/>
      <c r="AH283" s="160"/>
      <c r="AI283" s="160"/>
      <c r="AJ283" s="160"/>
      <c r="AK283" s="160"/>
      <c r="AL283" s="160"/>
      <c r="AM283" s="160"/>
      <c r="AN283" s="160"/>
      <c r="AO283" s="160"/>
      <c r="AP283" s="160"/>
      <c r="AQ283" s="160"/>
      <c r="AR283" s="160"/>
      <c r="AS283" s="160"/>
      <c r="AT283" s="160"/>
      <c r="AU283" s="160"/>
      <c r="AV283" s="160"/>
      <c r="AW283" s="160"/>
      <c r="AX283" s="160"/>
      <c r="AY283" s="160"/>
      <c r="AZ283" s="160"/>
      <c r="BA283" s="160"/>
      <c r="BB283" s="160"/>
      <c r="BC283" s="160"/>
      <c r="BD283" s="160"/>
      <c r="BE283" s="160"/>
    </row>
    <row r="284" spans="1:57">
      <c r="A284" s="110"/>
      <c r="B284" s="110"/>
      <c r="C284" s="110"/>
      <c r="D284" s="110"/>
      <c r="E284" s="110"/>
      <c r="F284" s="160"/>
      <c r="G284" s="160"/>
      <c r="H284" s="160"/>
      <c r="I284" s="160"/>
      <c r="J284" s="160"/>
      <c r="K284" s="160"/>
      <c r="L284" s="160"/>
      <c r="M284" s="160"/>
      <c r="N284" s="160"/>
      <c r="O284" s="160"/>
      <c r="P284" s="160"/>
      <c r="Q284" s="160"/>
      <c r="R284" s="160"/>
      <c r="S284" s="160"/>
      <c r="T284" s="160"/>
      <c r="U284" s="160"/>
      <c r="V284" s="160"/>
      <c r="W284" s="160"/>
      <c r="X284" s="160"/>
      <c r="Y284" s="160"/>
      <c r="Z284" s="160"/>
      <c r="AA284" s="160"/>
      <c r="AB284" s="160"/>
      <c r="AC284" s="160"/>
      <c r="AD284" s="160"/>
      <c r="AE284" s="160"/>
      <c r="AF284" s="160"/>
      <c r="AG284" s="160"/>
      <c r="AH284" s="160"/>
      <c r="AI284" s="160"/>
      <c r="AJ284" s="160"/>
      <c r="AK284" s="160"/>
      <c r="AL284" s="160"/>
      <c r="AM284" s="160"/>
      <c r="AN284" s="160"/>
      <c r="AO284" s="160"/>
      <c r="AP284" s="160"/>
      <c r="AQ284" s="160"/>
      <c r="AR284" s="160"/>
      <c r="AS284" s="160"/>
      <c r="AT284" s="160"/>
      <c r="AU284" s="160"/>
      <c r="AV284" s="160"/>
      <c r="AW284" s="160"/>
      <c r="AX284" s="160"/>
      <c r="AY284" s="160"/>
      <c r="AZ284" s="160"/>
      <c r="BA284" s="160"/>
      <c r="BB284" s="160"/>
      <c r="BC284" s="160"/>
      <c r="BD284" s="160"/>
      <c r="BE284" s="160"/>
    </row>
    <row r="285" spans="1:57">
      <c r="A285" s="110"/>
      <c r="B285" s="110"/>
      <c r="C285" s="110"/>
      <c r="D285" s="110"/>
      <c r="E285" s="110"/>
      <c r="F285" s="160"/>
      <c r="G285" s="160"/>
      <c r="H285" s="160"/>
      <c r="I285" s="160"/>
      <c r="J285" s="160"/>
      <c r="K285" s="160"/>
      <c r="L285" s="160"/>
      <c r="M285" s="160"/>
      <c r="N285" s="160"/>
      <c r="O285" s="160"/>
      <c r="P285" s="160"/>
      <c r="Q285" s="160"/>
      <c r="R285" s="160"/>
      <c r="S285" s="160"/>
      <c r="T285" s="160"/>
      <c r="U285" s="160"/>
      <c r="V285" s="160"/>
      <c r="W285" s="160"/>
      <c r="X285" s="160"/>
      <c r="Y285" s="160"/>
      <c r="Z285" s="160"/>
      <c r="AA285" s="160"/>
      <c r="AB285" s="160"/>
      <c r="AC285" s="160"/>
      <c r="AD285" s="160"/>
      <c r="AE285" s="160"/>
      <c r="AF285" s="160"/>
      <c r="AG285" s="160"/>
      <c r="AH285" s="160"/>
      <c r="AI285" s="160"/>
      <c r="AJ285" s="160"/>
      <c r="AK285" s="160"/>
      <c r="AL285" s="160"/>
      <c r="AM285" s="160"/>
      <c r="AN285" s="160"/>
      <c r="AO285" s="160"/>
      <c r="AP285" s="160"/>
      <c r="AQ285" s="160"/>
      <c r="AR285" s="160"/>
      <c r="AS285" s="160"/>
      <c r="AT285" s="160"/>
      <c r="AU285" s="160"/>
      <c r="AV285" s="160"/>
      <c r="AW285" s="160"/>
      <c r="AX285" s="160"/>
      <c r="AY285" s="160"/>
      <c r="AZ285" s="160"/>
      <c r="BA285" s="160"/>
      <c r="BB285" s="160"/>
      <c r="BC285" s="160"/>
      <c r="BD285" s="160"/>
      <c r="BE285" s="160"/>
    </row>
    <row r="286" spans="1:57">
      <c r="A286" s="110"/>
      <c r="B286" s="110"/>
      <c r="C286" s="110"/>
      <c r="D286" s="110"/>
      <c r="E286" s="110"/>
      <c r="F286" s="160"/>
      <c r="G286" s="160"/>
      <c r="H286" s="160"/>
      <c r="I286" s="160"/>
      <c r="J286" s="160"/>
      <c r="K286" s="160"/>
      <c r="L286" s="160"/>
      <c r="M286" s="160"/>
      <c r="N286" s="160"/>
      <c r="O286" s="160"/>
      <c r="P286" s="160"/>
      <c r="Q286" s="160"/>
      <c r="R286" s="160"/>
      <c r="S286" s="160"/>
      <c r="T286" s="160"/>
      <c r="U286" s="160"/>
      <c r="V286" s="160"/>
      <c r="W286" s="160"/>
      <c r="X286" s="160"/>
      <c r="Y286" s="160"/>
      <c r="Z286" s="160"/>
      <c r="AA286" s="160"/>
      <c r="AB286" s="160"/>
      <c r="AC286" s="160"/>
      <c r="AD286" s="160"/>
      <c r="AE286" s="160"/>
      <c r="AF286" s="160"/>
      <c r="AG286" s="160"/>
      <c r="AH286" s="160"/>
      <c r="AI286" s="160"/>
      <c r="AJ286" s="160"/>
      <c r="AK286" s="160"/>
      <c r="AL286" s="160"/>
      <c r="AM286" s="160"/>
      <c r="AN286" s="160"/>
      <c r="AO286" s="160"/>
      <c r="AP286" s="160"/>
      <c r="AQ286" s="160"/>
      <c r="AR286" s="160"/>
      <c r="AS286" s="160"/>
      <c r="AT286" s="160"/>
      <c r="AU286" s="160"/>
      <c r="AV286" s="160"/>
      <c r="AW286" s="160"/>
      <c r="AX286" s="160"/>
      <c r="AY286" s="160"/>
      <c r="AZ286" s="160"/>
      <c r="BA286" s="160"/>
      <c r="BB286" s="160"/>
      <c r="BC286" s="160"/>
      <c r="BD286" s="160"/>
      <c r="BE286" s="160"/>
    </row>
    <row r="287" spans="1:57">
      <c r="A287" s="110"/>
      <c r="B287" s="110"/>
      <c r="C287" s="110"/>
      <c r="D287" s="110"/>
      <c r="E287" s="110"/>
      <c r="F287" s="160"/>
      <c r="G287" s="160"/>
      <c r="H287" s="160"/>
      <c r="I287" s="160"/>
      <c r="J287" s="160"/>
      <c r="K287" s="160"/>
      <c r="L287" s="160"/>
      <c r="M287" s="160"/>
      <c r="N287" s="160"/>
      <c r="O287" s="160"/>
      <c r="P287" s="160"/>
      <c r="Q287" s="160"/>
      <c r="R287" s="160"/>
      <c r="S287" s="160"/>
      <c r="T287" s="160"/>
      <c r="U287" s="160"/>
      <c r="V287" s="160"/>
      <c r="W287" s="160"/>
      <c r="X287" s="160"/>
      <c r="Y287" s="160"/>
      <c r="Z287" s="160"/>
      <c r="AA287" s="160"/>
      <c r="AB287" s="160"/>
      <c r="AC287" s="160"/>
      <c r="AD287" s="160"/>
      <c r="AE287" s="160"/>
      <c r="AF287" s="160"/>
      <c r="AG287" s="160"/>
      <c r="AH287" s="160"/>
      <c r="AI287" s="160"/>
      <c r="AJ287" s="160"/>
      <c r="AK287" s="160"/>
      <c r="AL287" s="160"/>
      <c r="AM287" s="160"/>
      <c r="AN287" s="160"/>
      <c r="AO287" s="160"/>
      <c r="AP287" s="160"/>
      <c r="AQ287" s="160"/>
      <c r="AR287" s="160"/>
      <c r="AS287" s="160"/>
      <c r="AT287" s="160"/>
      <c r="AU287" s="160"/>
      <c r="AV287" s="160"/>
      <c r="AW287" s="160"/>
      <c r="AX287" s="160"/>
      <c r="AY287" s="160"/>
      <c r="AZ287" s="160"/>
      <c r="BA287" s="160"/>
      <c r="BB287" s="160"/>
      <c r="BC287" s="160"/>
      <c r="BD287" s="160"/>
      <c r="BE287" s="160"/>
    </row>
    <row r="288" spans="1:57">
      <c r="A288" s="110"/>
      <c r="B288" s="110"/>
      <c r="C288" s="110"/>
      <c r="D288" s="110"/>
      <c r="E288" s="110"/>
      <c r="F288" s="160"/>
      <c r="G288" s="160"/>
      <c r="H288" s="160"/>
      <c r="I288" s="160"/>
      <c r="J288" s="160"/>
      <c r="K288" s="160"/>
      <c r="L288" s="160"/>
      <c r="M288" s="160"/>
      <c r="N288" s="160"/>
      <c r="O288" s="160"/>
      <c r="P288" s="160"/>
      <c r="Q288" s="160"/>
      <c r="R288" s="160"/>
      <c r="S288" s="160"/>
      <c r="T288" s="160"/>
      <c r="U288" s="160"/>
      <c r="V288" s="160"/>
      <c r="W288" s="160"/>
      <c r="X288" s="160"/>
      <c r="Y288" s="160"/>
      <c r="Z288" s="160"/>
      <c r="AA288" s="160"/>
      <c r="AB288" s="160"/>
      <c r="AC288" s="160"/>
      <c r="AD288" s="160"/>
      <c r="AE288" s="160"/>
      <c r="AF288" s="160"/>
      <c r="AG288" s="160"/>
      <c r="AH288" s="160"/>
      <c r="AI288" s="160"/>
      <c r="AJ288" s="160"/>
      <c r="AK288" s="160"/>
      <c r="AL288" s="160"/>
      <c r="AM288" s="160"/>
      <c r="AN288" s="160"/>
      <c r="AO288" s="160"/>
      <c r="AP288" s="160"/>
      <c r="AQ288" s="160"/>
      <c r="AR288" s="160"/>
      <c r="AS288" s="160"/>
      <c r="AT288" s="160"/>
      <c r="AU288" s="160"/>
      <c r="AV288" s="160"/>
      <c r="AW288" s="160"/>
      <c r="AX288" s="160"/>
      <c r="AY288" s="160"/>
      <c r="AZ288" s="160"/>
      <c r="BA288" s="160"/>
      <c r="BB288" s="160"/>
      <c r="BC288" s="160"/>
      <c r="BD288" s="160"/>
      <c r="BE288" s="160"/>
    </row>
    <row r="289" spans="1:57">
      <c r="A289" s="110"/>
      <c r="B289" s="110"/>
      <c r="C289" s="110"/>
      <c r="D289" s="110"/>
      <c r="E289" s="110"/>
      <c r="F289" s="160"/>
      <c r="G289" s="160"/>
      <c r="H289" s="160"/>
      <c r="I289" s="160"/>
      <c r="J289" s="160"/>
      <c r="K289" s="160"/>
      <c r="L289" s="160"/>
      <c r="M289" s="160"/>
      <c r="N289" s="160"/>
      <c r="O289" s="160"/>
      <c r="P289" s="160"/>
      <c r="Q289" s="160"/>
      <c r="R289" s="160"/>
      <c r="S289" s="160"/>
      <c r="T289" s="160"/>
      <c r="U289" s="160"/>
      <c r="V289" s="160"/>
      <c r="W289" s="160"/>
      <c r="X289" s="160"/>
      <c r="Y289" s="160"/>
      <c r="Z289" s="160"/>
      <c r="AA289" s="160"/>
      <c r="AB289" s="160"/>
      <c r="AC289" s="160"/>
      <c r="AD289" s="160"/>
      <c r="AE289" s="160"/>
      <c r="AF289" s="160"/>
      <c r="AG289" s="160"/>
      <c r="AH289" s="160"/>
      <c r="AI289" s="160"/>
      <c r="AJ289" s="160"/>
      <c r="AK289" s="160"/>
      <c r="AL289" s="160"/>
      <c r="AM289" s="160"/>
      <c r="AN289" s="160"/>
      <c r="AO289" s="160"/>
      <c r="AP289" s="160"/>
      <c r="AQ289" s="160"/>
      <c r="AR289" s="160"/>
      <c r="AS289" s="160"/>
      <c r="AT289" s="160"/>
      <c r="AU289" s="160"/>
      <c r="AV289" s="160"/>
      <c r="AW289" s="160"/>
      <c r="AX289" s="160"/>
      <c r="AY289" s="160"/>
      <c r="AZ289" s="160"/>
      <c r="BA289" s="160"/>
      <c r="BB289" s="160"/>
      <c r="BC289" s="160"/>
      <c r="BD289" s="160"/>
      <c r="BE289" s="160"/>
    </row>
    <row r="290" spans="1:57">
      <c r="A290" s="110"/>
      <c r="B290" s="110"/>
      <c r="C290" s="110"/>
      <c r="D290" s="110"/>
      <c r="E290" s="110"/>
      <c r="F290" s="160"/>
      <c r="G290" s="160"/>
      <c r="H290" s="160"/>
      <c r="I290" s="160"/>
      <c r="J290" s="160"/>
      <c r="K290" s="160"/>
      <c r="L290" s="160"/>
      <c r="M290" s="160"/>
      <c r="N290" s="160"/>
      <c r="O290" s="160"/>
      <c r="P290" s="160"/>
      <c r="Q290" s="160"/>
      <c r="R290" s="160"/>
      <c r="S290" s="160"/>
      <c r="T290" s="160"/>
      <c r="U290" s="160"/>
      <c r="V290" s="160"/>
      <c r="W290" s="160"/>
      <c r="X290" s="160"/>
      <c r="Y290" s="160"/>
      <c r="Z290" s="160"/>
      <c r="AA290" s="160"/>
      <c r="AB290" s="160"/>
      <c r="AC290" s="160"/>
      <c r="AD290" s="160"/>
      <c r="AE290" s="160"/>
      <c r="AF290" s="160"/>
      <c r="AG290" s="160"/>
      <c r="AH290" s="160"/>
      <c r="AI290" s="160"/>
      <c r="AJ290" s="160"/>
      <c r="AK290" s="160"/>
      <c r="AL290" s="160"/>
      <c r="AM290" s="160"/>
      <c r="AN290" s="160"/>
      <c r="AO290" s="160"/>
      <c r="AP290" s="160"/>
      <c r="AQ290" s="160"/>
      <c r="AR290" s="160"/>
      <c r="AS290" s="160"/>
      <c r="AT290" s="160"/>
      <c r="AU290" s="160"/>
      <c r="AV290" s="160"/>
      <c r="AW290" s="160"/>
      <c r="AX290" s="160"/>
      <c r="AY290" s="160"/>
      <c r="AZ290" s="160"/>
      <c r="BA290" s="160"/>
      <c r="BB290" s="160"/>
      <c r="BC290" s="160"/>
      <c r="BD290" s="160"/>
      <c r="BE290" s="160"/>
    </row>
    <row r="291" spans="1:57">
      <c r="A291" s="110"/>
      <c r="B291" s="110"/>
      <c r="C291" s="110"/>
      <c r="D291" s="110"/>
      <c r="E291" s="110"/>
      <c r="F291" s="160"/>
      <c r="G291" s="160"/>
      <c r="H291" s="160"/>
      <c r="I291" s="160"/>
      <c r="J291" s="160"/>
      <c r="K291" s="160"/>
      <c r="L291" s="160"/>
      <c r="M291" s="160"/>
      <c r="N291" s="160"/>
      <c r="O291" s="160"/>
      <c r="P291" s="160"/>
      <c r="Q291" s="160"/>
      <c r="R291" s="160"/>
      <c r="S291" s="160"/>
      <c r="T291" s="160"/>
      <c r="U291" s="160"/>
      <c r="V291" s="160"/>
      <c r="W291" s="160"/>
      <c r="X291" s="160"/>
      <c r="Y291" s="160"/>
      <c r="Z291" s="160"/>
      <c r="AA291" s="160"/>
      <c r="AB291" s="160"/>
      <c r="AC291" s="160"/>
      <c r="AD291" s="160"/>
      <c r="AE291" s="160"/>
      <c r="AF291" s="160"/>
      <c r="AG291" s="160"/>
      <c r="AH291" s="160"/>
      <c r="AI291" s="160"/>
      <c r="AJ291" s="160"/>
      <c r="AK291" s="160"/>
      <c r="AL291" s="160"/>
      <c r="AM291" s="160"/>
      <c r="AN291" s="160"/>
      <c r="AO291" s="160"/>
      <c r="AP291" s="160"/>
      <c r="AQ291" s="160"/>
      <c r="AR291" s="160"/>
      <c r="AS291" s="160"/>
      <c r="AT291" s="160"/>
      <c r="AU291" s="160"/>
      <c r="AV291" s="160"/>
      <c r="AW291" s="160"/>
      <c r="AX291" s="160"/>
      <c r="AY291" s="160"/>
      <c r="AZ291" s="160"/>
      <c r="BA291" s="160"/>
      <c r="BB291" s="160"/>
      <c r="BC291" s="160"/>
      <c r="BD291" s="160"/>
      <c r="BE291" s="160"/>
    </row>
    <row r="292" spans="1:57">
      <c r="A292" s="110"/>
      <c r="B292" s="110"/>
      <c r="C292" s="110"/>
      <c r="D292" s="110"/>
      <c r="E292" s="110"/>
      <c r="F292" s="160"/>
      <c r="G292" s="160"/>
      <c r="H292" s="160"/>
      <c r="I292" s="160"/>
      <c r="J292" s="160"/>
      <c r="K292" s="160"/>
      <c r="L292" s="160"/>
      <c r="M292" s="160"/>
      <c r="N292" s="160"/>
      <c r="O292" s="160"/>
      <c r="P292" s="160"/>
      <c r="Q292" s="160"/>
      <c r="R292" s="160"/>
      <c r="S292" s="160"/>
      <c r="T292" s="160"/>
      <c r="U292" s="160"/>
      <c r="V292" s="160"/>
      <c r="W292" s="160"/>
      <c r="X292" s="160"/>
      <c r="Y292" s="160"/>
      <c r="Z292" s="160"/>
      <c r="AA292" s="160"/>
      <c r="AB292" s="160"/>
      <c r="AC292" s="160"/>
      <c r="AD292" s="160"/>
      <c r="AE292" s="160"/>
      <c r="AF292" s="160"/>
      <c r="AG292" s="160"/>
      <c r="AH292" s="160"/>
      <c r="AI292" s="160"/>
      <c r="AJ292" s="160"/>
      <c r="AK292" s="160"/>
      <c r="AL292" s="160"/>
      <c r="AM292" s="160"/>
      <c r="AN292" s="160"/>
      <c r="AO292" s="160"/>
      <c r="AP292" s="160"/>
      <c r="AQ292" s="160"/>
      <c r="AR292" s="160"/>
      <c r="AS292" s="160"/>
      <c r="AT292" s="160"/>
      <c r="AU292" s="160"/>
      <c r="AV292" s="160"/>
      <c r="AW292" s="160"/>
      <c r="AX292" s="160"/>
      <c r="AY292" s="160"/>
      <c r="AZ292" s="160"/>
      <c r="BA292" s="160"/>
      <c r="BB292" s="160"/>
      <c r="BC292" s="160"/>
      <c r="BD292" s="160"/>
      <c r="BE292" s="160"/>
    </row>
    <row r="293" spans="1:57">
      <c r="A293" s="110"/>
      <c r="B293" s="110"/>
      <c r="C293" s="110"/>
      <c r="D293" s="110"/>
      <c r="E293" s="110"/>
      <c r="F293" s="160"/>
      <c r="G293" s="160"/>
      <c r="H293" s="160"/>
      <c r="I293" s="160"/>
      <c r="J293" s="160"/>
      <c r="K293" s="160"/>
      <c r="L293" s="160"/>
      <c r="M293" s="160"/>
      <c r="N293" s="160"/>
      <c r="O293" s="160"/>
      <c r="P293" s="160"/>
      <c r="Q293" s="160"/>
      <c r="R293" s="160"/>
      <c r="S293" s="160"/>
      <c r="T293" s="160"/>
      <c r="U293" s="160"/>
      <c r="V293" s="160"/>
      <c r="W293" s="160"/>
      <c r="X293" s="160"/>
      <c r="Y293" s="160"/>
      <c r="Z293" s="160"/>
      <c r="AA293" s="160"/>
      <c r="AB293" s="160"/>
      <c r="AC293" s="160"/>
      <c r="AD293" s="160"/>
      <c r="AE293" s="160"/>
      <c r="AF293" s="160"/>
      <c r="AG293" s="160"/>
      <c r="AH293" s="160"/>
      <c r="AI293" s="160"/>
      <c r="AJ293" s="160"/>
      <c r="AK293" s="160"/>
      <c r="AL293" s="160"/>
      <c r="AM293" s="160"/>
      <c r="AN293" s="160"/>
      <c r="AO293" s="160"/>
      <c r="AP293" s="160"/>
      <c r="AQ293" s="160"/>
      <c r="AR293" s="160"/>
      <c r="AS293" s="160"/>
      <c r="AT293" s="160"/>
      <c r="AU293" s="160"/>
      <c r="AV293" s="160"/>
      <c r="AW293" s="160"/>
      <c r="AX293" s="160"/>
      <c r="AY293" s="160"/>
      <c r="AZ293" s="160"/>
      <c r="BA293" s="160"/>
      <c r="BB293" s="160"/>
      <c r="BC293" s="160"/>
      <c r="BD293" s="160"/>
      <c r="BE293" s="160"/>
    </row>
    <row r="294" spans="1:57">
      <c r="A294" s="110"/>
      <c r="B294" s="110"/>
      <c r="C294" s="110"/>
      <c r="D294" s="110"/>
      <c r="E294" s="110"/>
      <c r="F294" s="160"/>
      <c r="G294" s="160"/>
      <c r="H294" s="160"/>
      <c r="I294" s="160"/>
      <c r="J294" s="160"/>
      <c r="K294" s="160"/>
      <c r="L294" s="160"/>
      <c r="M294" s="160"/>
      <c r="N294" s="160"/>
      <c r="O294" s="160"/>
      <c r="P294" s="160"/>
      <c r="Q294" s="160"/>
      <c r="R294" s="160"/>
      <c r="S294" s="160"/>
      <c r="T294" s="160"/>
      <c r="U294" s="160"/>
      <c r="V294" s="160"/>
      <c r="W294" s="160"/>
      <c r="X294" s="160"/>
      <c r="Y294" s="160"/>
      <c r="Z294" s="160"/>
      <c r="AA294" s="160"/>
      <c r="AB294" s="160"/>
      <c r="AC294" s="160"/>
      <c r="AD294" s="160"/>
      <c r="AE294" s="160"/>
      <c r="AF294" s="160"/>
      <c r="AG294" s="160"/>
      <c r="AH294" s="160"/>
      <c r="AI294" s="160"/>
      <c r="AJ294" s="160"/>
      <c r="AK294" s="160"/>
      <c r="AL294" s="160"/>
      <c r="AM294" s="160"/>
      <c r="AN294" s="160"/>
      <c r="AO294" s="160"/>
      <c r="AP294" s="160"/>
      <c r="AQ294" s="160"/>
      <c r="AR294" s="160"/>
      <c r="AS294" s="160"/>
      <c r="AT294" s="160"/>
      <c r="AU294" s="160"/>
      <c r="AV294" s="160"/>
      <c r="AW294" s="160"/>
      <c r="AX294" s="160"/>
      <c r="AY294" s="160"/>
      <c r="AZ294" s="160"/>
      <c r="BA294" s="160"/>
      <c r="BB294" s="160"/>
      <c r="BC294" s="160"/>
      <c r="BD294" s="160"/>
      <c r="BE294" s="160"/>
    </row>
    <row r="295" spans="1:57">
      <c r="A295" s="110"/>
      <c r="B295" s="110"/>
      <c r="C295" s="110"/>
      <c r="D295" s="110"/>
      <c r="E295" s="110"/>
      <c r="F295" s="160"/>
      <c r="G295" s="160"/>
      <c r="H295" s="160"/>
      <c r="I295" s="160"/>
      <c r="J295" s="160"/>
      <c r="K295" s="160"/>
      <c r="L295" s="160"/>
      <c r="M295" s="160"/>
      <c r="N295" s="160"/>
      <c r="O295" s="160"/>
      <c r="P295" s="160"/>
      <c r="Q295" s="160"/>
      <c r="R295" s="160"/>
      <c r="S295" s="160"/>
      <c r="T295" s="160"/>
      <c r="U295" s="160"/>
      <c r="V295" s="160"/>
      <c r="W295" s="160"/>
      <c r="X295" s="160"/>
      <c r="Y295" s="160"/>
      <c r="Z295" s="160"/>
      <c r="AA295" s="160"/>
      <c r="AB295" s="160"/>
      <c r="AC295" s="160"/>
      <c r="AD295" s="160"/>
      <c r="AE295" s="160"/>
      <c r="AF295" s="160"/>
      <c r="AG295" s="160"/>
      <c r="AH295" s="160"/>
      <c r="AI295" s="160"/>
      <c r="AJ295" s="160"/>
      <c r="AK295" s="160"/>
      <c r="AL295" s="160"/>
      <c r="AM295" s="160"/>
      <c r="AN295" s="160"/>
      <c r="AO295" s="160"/>
      <c r="AP295" s="160"/>
      <c r="AQ295" s="160"/>
      <c r="AR295" s="160"/>
      <c r="AS295" s="160"/>
      <c r="AT295" s="160"/>
      <c r="AU295" s="160"/>
      <c r="AV295" s="160"/>
      <c r="AW295" s="160"/>
      <c r="AX295" s="160"/>
      <c r="AY295" s="160"/>
      <c r="AZ295" s="160"/>
      <c r="BA295" s="160"/>
      <c r="BB295" s="160"/>
      <c r="BC295" s="160"/>
      <c r="BD295" s="160"/>
      <c r="BE295" s="160"/>
    </row>
    <row r="296" spans="1:57">
      <c r="A296" s="110"/>
      <c r="B296" s="110"/>
      <c r="C296" s="110"/>
      <c r="D296" s="110"/>
      <c r="E296" s="110"/>
      <c r="F296" s="160"/>
      <c r="G296" s="160"/>
      <c r="H296" s="160"/>
      <c r="I296" s="160"/>
      <c r="J296" s="160"/>
      <c r="K296" s="160"/>
      <c r="L296" s="160"/>
      <c r="M296" s="160"/>
      <c r="N296" s="160"/>
      <c r="O296" s="160"/>
      <c r="P296" s="160"/>
      <c r="Q296" s="160"/>
      <c r="R296" s="160"/>
      <c r="S296" s="160"/>
      <c r="T296" s="160"/>
      <c r="U296" s="160"/>
      <c r="V296" s="160"/>
      <c r="W296" s="160"/>
      <c r="X296" s="160"/>
      <c r="Y296" s="160"/>
      <c r="Z296" s="160"/>
      <c r="AA296" s="160"/>
      <c r="AB296" s="160"/>
      <c r="AC296" s="160"/>
      <c r="AD296" s="160"/>
      <c r="AE296" s="160"/>
      <c r="AF296" s="160"/>
      <c r="AG296" s="160"/>
      <c r="AH296" s="160"/>
      <c r="AI296" s="160"/>
      <c r="AJ296" s="160"/>
      <c r="AK296" s="160"/>
      <c r="AL296" s="160"/>
      <c r="AM296" s="160"/>
      <c r="AN296" s="160"/>
      <c r="AO296" s="160"/>
      <c r="AP296" s="160"/>
      <c r="AQ296" s="160"/>
      <c r="AR296" s="160"/>
      <c r="AS296" s="160"/>
      <c r="AT296" s="160"/>
      <c r="AU296" s="160"/>
      <c r="AV296" s="160"/>
      <c r="AW296" s="160"/>
      <c r="AX296" s="160"/>
      <c r="AY296" s="160"/>
      <c r="AZ296" s="160"/>
      <c r="BA296" s="160"/>
      <c r="BB296" s="160"/>
      <c r="BC296" s="160"/>
      <c r="BD296" s="160"/>
      <c r="BE296" s="160"/>
    </row>
    <row r="297" spans="1:57">
      <c r="A297" s="110"/>
      <c r="B297" s="110"/>
      <c r="C297" s="110"/>
      <c r="D297" s="110"/>
      <c r="E297" s="110"/>
      <c r="F297" s="160"/>
      <c r="G297" s="160"/>
      <c r="H297" s="160"/>
      <c r="I297" s="160"/>
      <c r="J297" s="160"/>
      <c r="K297" s="160"/>
      <c r="L297" s="160"/>
      <c r="M297" s="160"/>
      <c r="N297" s="160"/>
      <c r="O297" s="160"/>
      <c r="P297" s="160"/>
      <c r="Q297" s="160"/>
      <c r="R297" s="160"/>
      <c r="S297" s="160"/>
      <c r="T297" s="160"/>
      <c r="U297" s="160"/>
      <c r="V297" s="160"/>
      <c r="W297" s="160"/>
      <c r="X297" s="160"/>
      <c r="Y297" s="160"/>
      <c r="Z297" s="160"/>
      <c r="AA297" s="160"/>
      <c r="AB297" s="160"/>
      <c r="AC297" s="160"/>
      <c r="AD297" s="160"/>
      <c r="AE297" s="160"/>
      <c r="AF297" s="160"/>
      <c r="AG297" s="160"/>
      <c r="AH297" s="160"/>
      <c r="AI297" s="160"/>
      <c r="AJ297" s="160"/>
      <c r="AK297" s="160"/>
      <c r="AL297" s="160"/>
      <c r="AM297" s="160"/>
      <c r="AN297" s="160"/>
      <c r="AO297" s="160"/>
      <c r="AP297" s="160"/>
      <c r="AQ297" s="160"/>
      <c r="AR297" s="160"/>
      <c r="AS297" s="160"/>
      <c r="AT297" s="160"/>
      <c r="AU297" s="160"/>
      <c r="AV297" s="160"/>
      <c r="AW297" s="160"/>
      <c r="AX297" s="160"/>
      <c r="AY297" s="160"/>
      <c r="AZ297" s="160"/>
      <c r="BA297" s="160"/>
      <c r="BB297" s="160"/>
      <c r="BC297" s="160"/>
      <c r="BD297" s="160"/>
      <c r="BE297" s="160"/>
    </row>
    <row r="298" spans="1:57">
      <c r="A298" s="110"/>
      <c r="B298" s="110"/>
      <c r="C298" s="110"/>
      <c r="D298" s="110"/>
      <c r="E298" s="110"/>
      <c r="F298" s="160"/>
      <c r="G298" s="160"/>
      <c r="H298" s="160"/>
      <c r="I298" s="160"/>
      <c r="J298" s="160"/>
      <c r="K298" s="160"/>
      <c r="L298" s="160"/>
      <c r="M298" s="160"/>
      <c r="N298" s="160"/>
      <c r="O298" s="160"/>
      <c r="P298" s="160"/>
      <c r="Q298" s="160"/>
      <c r="R298" s="160"/>
      <c r="S298" s="160"/>
      <c r="T298" s="160"/>
      <c r="U298" s="160"/>
      <c r="V298" s="160"/>
      <c r="W298" s="160"/>
      <c r="X298" s="160"/>
      <c r="Y298" s="160"/>
      <c r="Z298" s="160"/>
      <c r="AA298" s="160"/>
      <c r="AB298" s="160"/>
      <c r="AC298" s="160"/>
      <c r="AD298" s="160"/>
      <c r="AE298" s="160"/>
      <c r="AF298" s="160"/>
      <c r="AG298" s="160"/>
      <c r="AH298" s="160"/>
      <c r="AI298" s="160"/>
      <c r="AJ298" s="160"/>
      <c r="AK298" s="160"/>
      <c r="AL298" s="160"/>
      <c r="AM298" s="160"/>
      <c r="AN298" s="160"/>
      <c r="AO298" s="160"/>
      <c r="AP298" s="160"/>
      <c r="AQ298" s="160"/>
      <c r="AR298" s="160"/>
      <c r="AS298" s="160"/>
      <c r="AT298" s="160"/>
      <c r="AU298" s="160"/>
      <c r="AV298" s="160"/>
      <c r="AW298" s="160"/>
      <c r="AX298" s="160"/>
      <c r="AY298" s="160"/>
      <c r="AZ298" s="160"/>
      <c r="BA298" s="160"/>
      <c r="BB298" s="160"/>
      <c r="BC298" s="160"/>
      <c r="BD298" s="160"/>
      <c r="BE298" s="160"/>
    </row>
    <row r="299" spans="1:57">
      <c r="A299" s="110"/>
      <c r="B299" s="110"/>
      <c r="C299" s="110"/>
      <c r="D299" s="110"/>
      <c r="E299" s="110"/>
      <c r="F299" s="160"/>
      <c r="G299" s="160"/>
      <c r="H299" s="160"/>
      <c r="I299" s="160"/>
      <c r="J299" s="160"/>
      <c r="K299" s="160"/>
      <c r="L299" s="160"/>
      <c r="M299" s="160"/>
      <c r="N299" s="160"/>
      <c r="O299" s="160"/>
      <c r="P299" s="160"/>
      <c r="Q299" s="160"/>
      <c r="R299" s="160"/>
      <c r="S299" s="160"/>
      <c r="T299" s="160"/>
      <c r="U299" s="160"/>
      <c r="V299" s="160"/>
      <c r="W299" s="160"/>
      <c r="X299" s="160"/>
      <c r="Y299" s="160"/>
      <c r="Z299" s="160"/>
      <c r="AA299" s="160"/>
      <c r="AB299" s="160"/>
      <c r="AC299" s="160"/>
      <c r="AD299" s="160"/>
      <c r="AE299" s="160"/>
      <c r="AF299" s="160"/>
      <c r="AG299" s="160"/>
      <c r="AH299" s="160"/>
      <c r="AI299" s="160"/>
      <c r="AJ299" s="160"/>
      <c r="AK299" s="160"/>
      <c r="AL299" s="160"/>
      <c r="AM299" s="160"/>
      <c r="AN299" s="160"/>
      <c r="AO299" s="160"/>
      <c r="AP299" s="160"/>
      <c r="AQ299" s="160"/>
      <c r="AR299" s="160"/>
      <c r="AS299" s="160"/>
      <c r="AT299" s="160"/>
      <c r="AU299" s="160"/>
      <c r="AV299" s="160"/>
      <c r="AW299" s="160"/>
      <c r="AX299" s="160"/>
      <c r="AY299" s="160"/>
      <c r="AZ299" s="160"/>
      <c r="BA299" s="160"/>
      <c r="BB299" s="160"/>
      <c r="BC299" s="160"/>
      <c r="BD299" s="160"/>
      <c r="BE299" s="160"/>
    </row>
    <row r="300" spans="1:57">
      <c r="A300" s="110"/>
      <c r="B300" s="110"/>
      <c r="C300" s="110"/>
      <c r="D300" s="110"/>
      <c r="E300" s="110"/>
      <c r="F300" s="160"/>
      <c r="G300" s="160"/>
      <c r="H300" s="160"/>
      <c r="I300" s="160"/>
      <c r="J300" s="160"/>
      <c r="K300" s="160"/>
      <c r="L300" s="160"/>
      <c r="M300" s="160"/>
      <c r="N300" s="160"/>
      <c r="O300" s="160"/>
      <c r="P300" s="160"/>
      <c r="Q300" s="160"/>
      <c r="R300" s="160"/>
      <c r="S300" s="160"/>
      <c r="T300" s="160"/>
      <c r="U300" s="160"/>
      <c r="V300" s="160"/>
      <c r="W300" s="160"/>
      <c r="X300" s="160"/>
      <c r="Y300" s="160"/>
      <c r="Z300" s="160"/>
      <c r="AA300" s="160"/>
      <c r="AB300" s="160"/>
      <c r="AC300" s="160"/>
      <c r="AD300" s="160"/>
      <c r="AE300" s="160"/>
      <c r="AF300" s="160"/>
      <c r="AG300" s="160"/>
      <c r="AH300" s="160"/>
      <c r="AI300" s="160"/>
      <c r="AJ300" s="160"/>
      <c r="AK300" s="160"/>
      <c r="AL300" s="160"/>
      <c r="AM300" s="160"/>
      <c r="AN300" s="160"/>
      <c r="AO300" s="160"/>
      <c r="AP300" s="160"/>
      <c r="AQ300" s="160"/>
      <c r="AR300" s="160"/>
      <c r="AS300" s="160"/>
      <c r="AT300" s="160"/>
      <c r="AU300" s="160"/>
      <c r="AV300" s="160"/>
      <c r="AW300" s="160"/>
      <c r="AX300" s="160"/>
      <c r="AY300" s="160"/>
      <c r="AZ300" s="160"/>
      <c r="BA300" s="160"/>
      <c r="BB300" s="160"/>
      <c r="BC300" s="160"/>
      <c r="BD300" s="160"/>
      <c r="BE300" s="160"/>
    </row>
    <row r="301" spans="1:57">
      <c r="A301" s="110"/>
      <c r="B301" s="110"/>
      <c r="C301" s="110"/>
      <c r="D301" s="110"/>
      <c r="E301" s="110"/>
      <c r="F301" s="160"/>
      <c r="G301" s="160"/>
      <c r="H301" s="160"/>
      <c r="I301" s="160"/>
      <c r="J301" s="160"/>
      <c r="K301" s="160"/>
      <c r="L301" s="160"/>
      <c r="M301" s="160"/>
      <c r="N301" s="160"/>
      <c r="O301" s="160"/>
      <c r="P301" s="160"/>
      <c r="Q301" s="160"/>
      <c r="R301" s="160"/>
      <c r="S301" s="160"/>
      <c r="T301" s="160"/>
      <c r="U301" s="160"/>
      <c r="V301" s="160"/>
      <c r="W301" s="160"/>
      <c r="X301" s="160"/>
      <c r="Y301" s="160"/>
      <c r="Z301" s="160"/>
      <c r="AA301" s="160"/>
      <c r="AB301" s="160"/>
      <c r="AC301" s="160"/>
      <c r="AD301" s="160"/>
      <c r="AE301" s="160"/>
      <c r="AF301" s="160"/>
      <c r="AG301" s="160"/>
      <c r="AH301" s="160"/>
      <c r="AI301" s="160"/>
      <c r="AJ301" s="160"/>
      <c r="AK301" s="160"/>
      <c r="AL301" s="160"/>
      <c r="AM301" s="160"/>
      <c r="AN301" s="160"/>
      <c r="AO301" s="160"/>
      <c r="AP301" s="160"/>
      <c r="AQ301" s="160"/>
      <c r="AR301" s="160"/>
      <c r="AS301" s="160"/>
      <c r="AT301" s="160"/>
      <c r="AU301" s="160"/>
      <c r="AV301" s="160"/>
      <c r="AW301" s="160"/>
      <c r="AX301" s="160"/>
      <c r="AY301" s="160"/>
      <c r="AZ301" s="160"/>
      <c r="BA301" s="160"/>
      <c r="BB301" s="160"/>
      <c r="BC301" s="160"/>
      <c r="BD301" s="160"/>
      <c r="BE301" s="160"/>
    </row>
    <row r="302" spans="1:57">
      <c r="A302" s="110"/>
      <c r="B302" s="110"/>
      <c r="C302" s="110"/>
      <c r="D302" s="110"/>
      <c r="E302" s="110"/>
      <c r="F302" s="160"/>
      <c r="G302" s="160"/>
      <c r="H302" s="160"/>
      <c r="I302" s="160"/>
      <c r="J302" s="160"/>
      <c r="K302" s="160"/>
      <c r="L302" s="160"/>
      <c r="M302" s="160"/>
      <c r="N302" s="160"/>
      <c r="O302" s="160"/>
      <c r="P302" s="160"/>
      <c r="Q302" s="160"/>
      <c r="R302" s="160"/>
      <c r="S302" s="160"/>
      <c r="T302" s="160"/>
      <c r="U302" s="160"/>
      <c r="V302" s="160"/>
      <c r="W302" s="160"/>
      <c r="X302" s="160"/>
      <c r="Y302" s="160"/>
      <c r="Z302" s="160"/>
      <c r="AA302" s="160"/>
      <c r="AB302" s="160"/>
      <c r="AC302" s="160"/>
      <c r="AD302" s="160"/>
      <c r="AE302" s="160"/>
      <c r="AF302" s="160"/>
      <c r="AG302" s="160"/>
      <c r="AH302" s="160"/>
      <c r="AI302" s="160"/>
      <c r="AJ302" s="160"/>
      <c r="AK302" s="160"/>
      <c r="AL302" s="160"/>
      <c r="AM302" s="160"/>
      <c r="AN302" s="160"/>
      <c r="AO302" s="160"/>
      <c r="AP302" s="160"/>
      <c r="AQ302" s="160"/>
      <c r="AR302" s="160"/>
      <c r="AS302" s="160"/>
      <c r="AT302" s="160"/>
      <c r="AU302" s="160"/>
      <c r="AV302" s="160"/>
      <c r="AW302" s="160"/>
      <c r="AX302" s="160"/>
      <c r="AY302" s="160"/>
      <c r="AZ302" s="160"/>
      <c r="BA302" s="160"/>
      <c r="BB302" s="160"/>
      <c r="BC302" s="160"/>
      <c r="BD302" s="160"/>
      <c r="BE302" s="160"/>
    </row>
    <row r="303" spans="1:57">
      <c r="A303" s="110"/>
      <c r="B303" s="110"/>
      <c r="C303" s="110"/>
      <c r="D303" s="110"/>
      <c r="E303" s="110"/>
    </row>
    <row r="304" spans="1:57">
      <c r="A304" s="110"/>
      <c r="B304" s="110"/>
      <c r="C304" s="110"/>
      <c r="D304" s="110"/>
      <c r="E304" s="110"/>
    </row>
    <row r="305" spans="1:5">
      <c r="A305" s="110"/>
      <c r="B305" s="110"/>
      <c r="C305" s="110"/>
      <c r="D305" s="110"/>
      <c r="E305" s="110"/>
    </row>
    <row r="306" spans="1:5">
      <c r="A306" s="110"/>
      <c r="B306" s="110"/>
      <c r="C306" s="110"/>
      <c r="D306" s="110"/>
      <c r="E306" s="110"/>
    </row>
    <row r="307" spans="1:5">
      <c r="A307" s="110"/>
      <c r="B307" s="110"/>
      <c r="C307" s="110"/>
      <c r="D307" s="110"/>
      <c r="E307" s="110"/>
    </row>
    <row r="308" spans="1:5">
      <c r="A308" s="110"/>
      <c r="B308" s="110"/>
      <c r="C308" s="110"/>
      <c r="D308" s="110"/>
      <c r="E308" s="110"/>
    </row>
    <row r="309" spans="1:5">
      <c r="A309" s="110"/>
      <c r="B309" s="110"/>
      <c r="C309" s="110"/>
      <c r="D309" s="110"/>
      <c r="E309" s="110"/>
    </row>
    <row r="310" spans="1:5">
      <c r="A310" s="110"/>
      <c r="B310" s="110"/>
      <c r="C310" s="110"/>
      <c r="D310" s="110"/>
      <c r="E310" s="110"/>
    </row>
    <row r="311" spans="1:5">
      <c r="A311" s="110"/>
      <c r="B311" s="110"/>
      <c r="C311" s="110"/>
      <c r="D311" s="110"/>
      <c r="E311" s="110"/>
    </row>
    <row r="312" spans="1:5">
      <c r="A312" s="110"/>
      <c r="B312" s="110"/>
      <c r="C312" s="110"/>
      <c r="D312" s="110"/>
      <c r="E312" s="110"/>
    </row>
    <row r="313" spans="1:5">
      <c r="A313" s="110"/>
      <c r="B313" s="110"/>
      <c r="C313" s="110"/>
      <c r="D313" s="110"/>
      <c r="E313" s="110"/>
    </row>
    <row r="314" spans="1:5">
      <c r="A314" s="110"/>
      <c r="B314" s="110"/>
      <c r="C314" s="110"/>
      <c r="D314" s="110"/>
      <c r="E314" s="110"/>
    </row>
    <row r="315" spans="1:5">
      <c r="A315" s="110"/>
      <c r="B315" s="110"/>
      <c r="C315" s="110"/>
      <c r="D315" s="110"/>
      <c r="E315" s="110"/>
    </row>
    <row r="316" spans="1:5">
      <c r="A316" s="110"/>
      <c r="B316" s="110"/>
      <c r="C316" s="110"/>
      <c r="D316" s="110"/>
      <c r="E316" s="110"/>
    </row>
    <row r="317" spans="1:5">
      <c r="A317" s="110"/>
      <c r="B317" s="110"/>
      <c r="C317" s="110"/>
      <c r="D317" s="110"/>
      <c r="E317" s="110"/>
    </row>
    <row r="318" spans="1:5">
      <c r="A318" s="110"/>
      <c r="B318" s="110"/>
      <c r="C318" s="110"/>
      <c r="D318" s="110"/>
      <c r="E318" s="110"/>
    </row>
    <row r="319" spans="1:5">
      <c r="A319" s="110"/>
      <c r="B319" s="110"/>
      <c r="C319" s="110"/>
      <c r="D319" s="110"/>
      <c r="E319" s="110"/>
    </row>
    <row r="320" spans="1:5">
      <c r="A320" s="110"/>
      <c r="B320" s="110"/>
      <c r="C320" s="110"/>
      <c r="D320" s="110"/>
      <c r="E320" s="110"/>
    </row>
    <row r="321" spans="1:5">
      <c r="A321" s="110"/>
      <c r="B321" s="110"/>
      <c r="C321" s="110"/>
      <c r="D321" s="110"/>
      <c r="E321" s="110"/>
    </row>
    <row r="322" spans="1:5">
      <c r="A322" s="110"/>
      <c r="B322" s="110"/>
      <c r="C322" s="110"/>
      <c r="D322" s="110"/>
      <c r="E322" s="110"/>
    </row>
    <row r="323" spans="1:5">
      <c r="A323" s="110"/>
      <c r="B323" s="110"/>
      <c r="C323" s="110"/>
      <c r="D323" s="110"/>
      <c r="E323" s="110"/>
    </row>
    <row r="324" spans="1:5">
      <c r="A324" s="110"/>
      <c r="B324" s="110"/>
      <c r="C324" s="110"/>
      <c r="D324" s="110"/>
      <c r="E324" s="110"/>
    </row>
    <row r="325" spans="1:5">
      <c r="A325" s="110"/>
      <c r="B325" s="110"/>
      <c r="C325" s="110"/>
      <c r="D325" s="110"/>
      <c r="E325" s="110"/>
    </row>
    <row r="326" spans="1:5">
      <c r="A326" s="110"/>
      <c r="B326" s="110"/>
      <c r="C326" s="110"/>
      <c r="D326" s="110"/>
      <c r="E326" s="110"/>
    </row>
    <row r="327" spans="1:5">
      <c r="A327" s="110"/>
      <c r="B327" s="110"/>
      <c r="C327" s="110"/>
      <c r="D327" s="110"/>
      <c r="E327" s="110"/>
    </row>
    <row r="328" spans="1:5">
      <c r="A328" s="110"/>
      <c r="B328" s="110"/>
      <c r="C328" s="110"/>
      <c r="D328" s="110"/>
      <c r="E328" s="110"/>
    </row>
    <row r="329" spans="1:5">
      <c r="A329" s="110"/>
      <c r="B329" s="110"/>
      <c r="C329" s="110"/>
      <c r="D329" s="110"/>
      <c r="E329" s="110"/>
    </row>
    <row r="330" spans="1:5">
      <c r="A330" s="110"/>
      <c r="B330" s="110"/>
      <c r="C330" s="110"/>
      <c r="D330" s="110"/>
      <c r="E330" s="110"/>
    </row>
    <row r="331" spans="1:5">
      <c r="A331" s="110"/>
      <c r="B331" s="110"/>
      <c r="C331" s="110"/>
      <c r="D331" s="110"/>
      <c r="E331" s="110"/>
    </row>
    <row r="332" spans="1:5">
      <c r="A332" s="110"/>
      <c r="B332" s="110"/>
      <c r="C332" s="110"/>
      <c r="D332" s="110"/>
      <c r="E332" s="110"/>
    </row>
    <row r="333" spans="1:5">
      <c r="A333" s="110"/>
      <c r="B333" s="110"/>
      <c r="C333" s="110"/>
      <c r="D333" s="110"/>
      <c r="E333" s="110"/>
    </row>
    <row r="334" spans="1:5">
      <c r="A334" s="110"/>
      <c r="B334" s="110"/>
      <c r="C334" s="110"/>
      <c r="D334" s="110"/>
      <c r="E334" s="110"/>
    </row>
    <row r="335" spans="1:5">
      <c r="A335" s="110"/>
      <c r="B335" s="110"/>
      <c r="C335" s="110"/>
      <c r="D335" s="110"/>
      <c r="E335" s="110"/>
    </row>
    <row r="336" spans="1:5">
      <c r="A336" s="110"/>
      <c r="B336" s="110"/>
      <c r="C336" s="110"/>
      <c r="D336" s="110"/>
      <c r="E336" s="110"/>
    </row>
    <row r="337" spans="1:5">
      <c r="A337" s="110"/>
      <c r="B337" s="110"/>
      <c r="C337" s="110"/>
      <c r="D337" s="110"/>
      <c r="E337" s="110"/>
    </row>
    <row r="338" spans="1:5">
      <c r="A338" s="110"/>
      <c r="B338" s="110"/>
      <c r="C338" s="110"/>
      <c r="D338" s="110"/>
      <c r="E338" s="110"/>
    </row>
    <row r="339" spans="1:5">
      <c r="A339" s="110"/>
      <c r="B339" s="110"/>
      <c r="C339" s="110"/>
      <c r="D339" s="110"/>
      <c r="E339" s="110"/>
    </row>
    <row r="340" spans="1:5">
      <c r="A340" s="110"/>
      <c r="B340" s="110"/>
      <c r="C340" s="110"/>
      <c r="D340" s="110"/>
      <c r="E340" s="110"/>
    </row>
    <row r="341" spans="1:5">
      <c r="A341" s="110"/>
      <c r="B341" s="110"/>
      <c r="C341" s="110"/>
      <c r="D341" s="110"/>
      <c r="E341" s="110"/>
    </row>
    <row r="342" spans="1:5">
      <c r="A342" s="110"/>
      <c r="B342" s="110"/>
      <c r="C342" s="110"/>
      <c r="D342" s="110"/>
      <c r="E342" s="110"/>
    </row>
    <row r="343" spans="1:5">
      <c r="A343" s="110"/>
      <c r="B343" s="110"/>
      <c r="C343" s="110"/>
      <c r="D343" s="110"/>
      <c r="E343" s="110"/>
    </row>
    <row r="344" spans="1:5">
      <c r="A344" s="110"/>
      <c r="B344" s="110"/>
      <c r="C344" s="110"/>
      <c r="D344" s="110"/>
      <c r="E344" s="110"/>
    </row>
    <row r="345" spans="1:5">
      <c r="A345" s="110"/>
      <c r="B345" s="110"/>
      <c r="C345" s="110"/>
      <c r="D345" s="110"/>
      <c r="E345" s="110"/>
    </row>
    <row r="346" spans="1:5">
      <c r="A346" s="110"/>
      <c r="B346" s="110"/>
      <c r="C346" s="110"/>
      <c r="D346" s="110"/>
      <c r="E346" s="110"/>
    </row>
    <row r="347" spans="1:5">
      <c r="A347" s="110"/>
      <c r="B347" s="110"/>
      <c r="C347" s="110"/>
      <c r="D347" s="110"/>
      <c r="E347" s="110"/>
    </row>
    <row r="348" spans="1:5">
      <c r="A348" s="110"/>
      <c r="B348" s="110"/>
      <c r="C348" s="110"/>
      <c r="D348" s="110"/>
      <c r="E348" s="110"/>
    </row>
    <row r="349" spans="1:5">
      <c r="A349" s="110"/>
      <c r="B349" s="110"/>
      <c r="C349" s="110"/>
      <c r="D349" s="110"/>
      <c r="E349" s="110"/>
    </row>
    <row r="350" spans="1:5">
      <c r="A350" s="110"/>
      <c r="B350" s="110"/>
      <c r="C350" s="110"/>
      <c r="D350" s="110"/>
      <c r="E350" s="110"/>
    </row>
    <row r="351" spans="1:5">
      <c r="A351" s="110"/>
      <c r="B351" s="110"/>
      <c r="C351" s="110"/>
      <c r="D351" s="110"/>
      <c r="E351" s="110"/>
    </row>
    <row r="352" spans="1:5">
      <c r="A352" s="110"/>
      <c r="B352" s="110"/>
      <c r="C352" s="110"/>
      <c r="D352" s="110"/>
      <c r="E352" s="110"/>
    </row>
    <row r="353" spans="1:5">
      <c r="A353" s="110"/>
      <c r="B353" s="110"/>
      <c r="C353" s="110"/>
      <c r="D353" s="110"/>
      <c r="E353" s="110"/>
    </row>
    <row r="354" spans="1:5">
      <c r="A354" s="110"/>
      <c r="B354" s="110"/>
      <c r="C354" s="110"/>
      <c r="D354" s="110"/>
      <c r="E354" s="110"/>
    </row>
    <row r="355" spans="1:5">
      <c r="A355" s="110"/>
      <c r="B355" s="110"/>
      <c r="C355" s="110"/>
      <c r="D355" s="110"/>
      <c r="E355" s="110"/>
    </row>
    <row r="356" spans="1:5">
      <c r="A356" s="110"/>
      <c r="B356" s="110"/>
      <c r="C356" s="110"/>
      <c r="D356" s="110"/>
      <c r="E356" s="110"/>
    </row>
    <row r="357" spans="1:5">
      <c r="A357" s="110"/>
      <c r="B357" s="110"/>
      <c r="C357" s="110"/>
      <c r="D357" s="110"/>
      <c r="E357" s="110"/>
    </row>
    <row r="358" spans="1:5">
      <c r="A358" s="110"/>
      <c r="B358" s="110"/>
      <c r="C358" s="110"/>
      <c r="D358" s="110"/>
      <c r="E358" s="110"/>
    </row>
    <row r="359" spans="1:5">
      <c r="A359" s="110"/>
      <c r="B359" s="110"/>
      <c r="C359" s="110"/>
      <c r="D359" s="110"/>
      <c r="E359" s="110"/>
    </row>
    <row r="360" spans="1:5">
      <c r="A360" s="110"/>
      <c r="B360" s="110"/>
      <c r="C360" s="110"/>
      <c r="D360" s="110"/>
      <c r="E360" s="110"/>
    </row>
    <row r="361" spans="1:5">
      <c r="A361" s="110"/>
      <c r="B361" s="110"/>
      <c r="C361" s="110"/>
      <c r="D361" s="110"/>
      <c r="E361" s="110"/>
    </row>
    <row r="362" spans="1:5">
      <c r="A362" s="110"/>
      <c r="B362" s="110"/>
      <c r="C362" s="110"/>
      <c r="D362" s="110"/>
      <c r="E362" s="110"/>
    </row>
    <row r="363" spans="1:5">
      <c r="A363" s="110"/>
      <c r="B363" s="110"/>
      <c r="C363" s="110"/>
      <c r="D363" s="110"/>
      <c r="E363" s="110"/>
    </row>
    <row r="364" spans="1:5">
      <c r="A364" s="110"/>
      <c r="B364" s="110"/>
      <c r="C364" s="110"/>
      <c r="D364" s="110"/>
      <c r="E364" s="110"/>
    </row>
    <row r="365" spans="1:5">
      <c r="A365" s="110"/>
      <c r="B365" s="110"/>
      <c r="C365" s="110"/>
      <c r="D365" s="110"/>
      <c r="E365" s="110"/>
    </row>
    <row r="366" spans="1:5">
      <c r="A366" s="110"/>
      <c r="B366" s="110"/>
      <c r="C366" s="110"/>
      <c r="D366" s="110"/>
      <c r="E366" s="110"/>
    </row>
    <row r="367" spans="1:5">
      <c r="A367" s="110"/>
      <c r="B367" s="110"/>
      <c r="C367" s="110"/>
      <c r="D367" s="110"/>
      <c r="E367" s="110"/>
    </row>
    <row r="368" spans="1:5">
      <c r="A368" s="110"/>
      <c r="B368" s="110"/>
      <c r="C368" s="110"/>
      <c r="D368" s="110"/>
      <c r="E368" s="110"/>
    </row>
    <row r="369" spans="1:5">
      <c r="A369" s="110"/>
      <c r="B369" s="110"/>
      <c r="C369" s="110"/>
      <c r="D369" s="110"/>
      <c r="E369" s="110"/>
    </row>
    <row r="370" spans="1:5">
      <c r="A370" s="110"/>
      <c r="B370" s="110"/>
      <c r="C370" s="110"/>
      <c r="D370" s="110"/>
      <c r="E370" s="110"/>
    </row>
    <row r="371" spans="1:5">
      <c r="A371" s="110"/>
      <c r="B371" s="110"/>
      <c r="C371" s="110"/>
      <c r="D371" s="110"/>
      <c r="E371" s="110"/>
    </row>
    <row r="372" spans="1:5">
      <c r="A372" s="110"/>
      <c r="B372" s="110"/>
      <c r="C372" s="110"/>
      <c r="D372" s="110"/>
      <c r="E372" s="110"/>
    </row>
    <row r="373" spans="1:5">
      <c r="A373" s="110"/>
      <c r="B373" s="110"/>
      <c r="C373" s="110"/>
      <c r="D373" s="110"/>
      <c r="E373" s="110"/>
    </row>
    <row r="374" spans="1:5">
      <c r="A374" s="110"/>
      <c r="B374" s="110"/>
      <c r="C374" s="110"/>
      <c r="D374" s="110"/>
      <c r="E374" s="110"/>
    </row>
    <row r="375" spans="1:5">
      <c r="A375" s="110"/>
      <c r="B375" s="110"/>
      <c r="C375" s="110"/>
      <c r="D375" s="110"/>
      <c r="E375" s="110"/>
    </row>
    <row r="376" spans="1:5">
      <c r="A376" s="110"/>
      <c r="B376" s="110"/>
      <c r="C376" s="110"/>
      <c r="D376" s="110"/>
      <c r="E376" s="110"/>
    </row>
    <row r="377" spans="1:5">
      <c r="A377" s="110"/>
      <c r="B377" s="110"/>
      <c r="C377" s="110"/>
      <c r="D377" s="110"/>
      <c r="E377" s="110"/>
    </row>
    <row r="378" spans="1:5">
      <c r="A378" s="110"/>
      <c r="B378" s="110"/>
      <c r="C378" s="110"/>
      <c r="D378" s="110"/>
      <c r="E378" s="110"/>
    </row>
    <row r="379" spans="1:5">
      <c r="A379" s="110"/>
      <c r="B379" s="110"/>
      <c r="C379" s="110"/>
      <c r="D379" s="110"/>
      <c r="E379" s="110"/>
    </row>
    <row r="380" spans="1:5">
      <c r="A380" s="110"/>
      <c r="B380" s="110"/>
      <c r="C380" s="110"/>
      <c r="D380" s="110"/>
      <c r="E380" s="110"/>
    </row>
    <row r="381" spans="1:5">
      <c r="A381" s="110"/>
      <c r="B381" s="110"/>
      <c r="C381" s="110"/>
      <c r="D381" s="110"/>
      <c r="E381" s="110"/>
    </row>
    <row r="382" spans="1:5">
      <c r="A382" s="110"/>
      <c r="B382" s="110"/>
      <c r="C382" s="110"/>
      <c r="D382" s="110"/>
      <c r="E382" s="110"/>
    </row>
    <row r="383" spans="1:5">
      <c r="A383" s="110"/>
      <c r="B383" s="110"/>
      <c r="C383" s="110"/>
      <c r="D383" s="110"/>
      <c r="E383" s="110"/>
    </row>
    <row r="384" spans="1:5">
      <c r="A384" s="110"/>
      <c r="B384" s="110"/>
      <c r="C384" s="110"/>
      <c r="D384" s="110"/>
      <c r="E384" s="110"/>
    </row>
    <row r="385" spans="1:5">
      <c r="A385" s="110"/>
      <c r="B385" s="110"/>
      <c r="C385" s="110"/>
      <c r="D385" s="110"/>
      <c r="E385" s="110"/>
    </row>
    <row r="386" spans="1:5">
      <c r="A386" s="110"/>
      <c r="B386" s="110"/>
      <c r="C386" s="110"/>
      <c r="D386" s="110"/>
      <c r="E386" s="110"/>
    </row>
    <row r="387" spans="1:5">
      <c r="A387" s="110"/>
      <c r="B387" s="110"/>
      <c r="C387" s="110"/>
      <c r="D387" s="110"/>
      <c r="E387" s="110"/>
    </row>
    <row r="388" spans="1:5">
      <c r="A388" s="110"/>
      <c r="B388" s="110"/>
      <c r="C388" s="110"/>
      <c r="D388" s="110"/>
      <c r="E388" s="110"/>
    </row>
    <row r="389" spans="1:5">
      <c r="A389" s="110"/>
      <c r="B389" s="110"/>
      <c r="C389" s="110"/>
      <c r="D389" s="110"/>
      <c r="E389" s="110"/>
    </row>
    <row r="390" spans="1:5">
      <c r="A390" s="110"/>
      <c r="B390" s="110"/>
      <c r="C390" s="110"/>
      <c r="D390" s="110"/>
      <c r="E390" s="110"/>
    </row>
    <row r="391" spans="1:5">
      <c r="A391" s="110"/>
      <c r="B391" s="110"/>
      <c r="C391" s="110"/>
      <c r="D391" s="110"/>
      <c r="E391" s="110"/>
    </row>
    <row r="392" spans="1:5">
      <c r="A392" s="110"/>
      <c r="B392" s="110"/>
      <c r="C392" s="110"/>
      <c r="D392" s="110"/>
      <c r="E392" s="110"/>
    </row>
    <row r="393" spans="1:5">
      <c r="A393" s="110"/>
      <c r="B393" s="110"/>
      <c r="C393" s="110"/>
      <c r="D393" s="110"/>
      <c r="E393" s="110"/>
    </row>
    <row r="394" spans="1:5">
      <c r="A394" s="110"/>
      <c r="B394" s="110"/>
      <c r="C394" s="110"/>
      <c r="D394" s="110"/>
      <c r="E394" s="110"/>
    </row>
    <row r="395" spans="1:5">
      <c r="A395" s="110"/>
      <c r="B395" s="110"/>
      <c r="C395" s="110"/>
      <c r="D395" s="110"/>
      <c r="E395" s="110"/>
    </row>
    <row r="396" spans="1:5">
      <c r="A396" s="110"/>
      <c r="B396" s="110"/>
      <c r="C396" s="110"/>
      <c r="D396" s="110"/>
      <c r="E396" s="110"/>
    </row>
    <row r="397" spans="1:5">
      <c r="A397" s="110"/>
      <c r="B397" s="110"/>
      <c r="C397" s="110"/>
      <c r="D397" s="110"/>
      <c r="E397" s="110"/>
    </row>
    <row r="398" spans="1:5">
      <c r="A398" s="110"/>
      <c r="B398" s="110"/>
      <c r="C398" s="110"/>
      <c r="D398" s="110"/>
      <c r="E398" s="110"/>
    </row>
    <row r="399" spans="1:5">
      <c r="A399" s="110"/>
      <c r="B399" s="110"/>
      <c r="C399" s="110"/>
      <c r="D399" s="110"/>
      <c r="E399" s="110"/>
    </row>
    <row r="400" spans="1:5">
      <c r="A400" s="110"/>
      <c r="B400" s="110"/>
      <c r="C400" s="110"/>
      <c r="D400" s="110"/>
      <c r="E400" s="110"/>
    </row>
    <row r="401" spans="1:5">
      <c r="A401" s="110"/>
      <c r="B401" s="110"/>
      <c r="C401" s="110"/>
      <c r="D401" s="110"/>
      <c r="E401" s="110"/>
    </row>
    <row r="402" spans="1:5">
      <c r="A402" s="110"/>
      <c r="B402" s="110"/>
      <c r="C402" s="110"/>
      <c r="D402" s="110"/>
      <c r="E402" s="110"/>
    </row>
    <row r="403" spans="1:5">
      <c r="A403" s="110"/>
      <c r="B403" s="110"/>
      <c r="C403" s="110"/>
      <c r="D403" s="110"/>
      <c r="E403" s="110"/>
    </row>
    <row r="404" spans="1:5">
      <c r="A404" s="110"/>
      <c r="B404" s="110"/>
      <c r="C404" s="110"/>
      <c r="D404" s="110"/>
      <c r="E404" s="110"/>
    </row>
    <row r="405" spans="1:5">
      <c r="A405" s="110"/>
      <c r="B405" s="110"/>
      <c r="C405" s="110"/>
      <c r="D405" s="110"/>
      <c r="E405" s="110"/>
    </row>
    <row r="406" spans="1:5">
      <c r="A406" s="110"/>
      <c r="B406" s="110"/>
      <c r="C406" s="110"/>
      <c r="D406" s="110"/>
      <c r="E406" s="110"/>
    </row>
    <row r="407" spans="1:5">
      <c r="A407" s="110"/>
      <c r="B407" s="110"/>
      <c r="C407" s="110"/>
      <c r="D407" s="110"/>
      <c r="E407" s="110"/>
    </row>
    <row r="408" spans="1:5">
      <c r="A408" s="110"/>
      <c r="B408" s="110"/>
      <c r="C408" s="110"/>
      <c r="D408" s="110"/>
      <c r="E408" s="110"/>
    </row>
    <row r="409" spans="1:5">
      <c r="A409" s="110"/>
      <c r="B409" s="110"/>
      <c r="C409" s="110"/>
      <c r="D409" s="110"/>
      <c r="E409" s="110"/>
    </row>
    <row r="410" spans="1:5">
      <c r="A410" s="110"/>
      <c r="B410" s="110"/>
      <c r="C410" s="110"/>
      <c r="D410" s="110"/>
      <c r="E410" s="110"/>
    </row>
    <row r="411" spans="1:5">
      <c r="A411" s="110"/>
      <c r="B411" s="110"/>
      <c r="C411" s="110"/>
      <c r="D411" s="110"/>
      <c r="E411" s="110"/>
    </row>
    <row r="412" spans="1:5">
      <c r="A412" s="110"/>
      <c r="B412" s="110"/>
      <c r="C412" s="110"/>
      <c r="D412" s="110"/>
      <c r="E412" s="110"/>
    </row>
    <row r="413" spans="1:5">
      <c r="A413" s="110"/>
      <c r="B413" s="110"/>
      <c r="C413" s="110"/>
      <c r="D413" s="110"/>
      <c r="E413" s="110"/>
    </row>
    <row r="414" spans="1:5">
      <c r="A414" s="110"/>
      <c r="B414" s="110"/>
      <c r="C414" s="110"/>
      <c r="D414" s="110"/>
      <c r="E414" s="110"/>
    </row>
    <row r="415" spans="1:5">
      <c r="A415" s="110"/>
      <c r="B415" s="110"/>
      <c r="C415" s="110"/>
      <c r="D415" s="110"/>
      <c r="E415" s="110"/>
    </row>
    <row r="416" spans="1:5">
      <c r="A416" s="110"/>
      <c r="B416" s="110"/>
      <c r="C416" s="110"/>
      <c r="D416" s="110"/>
      <c r="E416" s="110"/>
    </row>
    <row r="417" spans="1:5">
      <c r="A417" s="110"/>
      <c r="B417" s="110"/>
      <c r="C417" s="110"/>
      <c r="D417" s="110"/>
      <c r="E417" s="110"/>
    </row>
    <row r="418" spans="1:5">
      <c r="A418" s="110"/>
      <c r="B418" s="110"/>
      <c r="C418" s="110"/>
      <c r="D418" s="110"/>
      <c r="E418" s="110"/>
    </row>
    <row r="419" spans="1:5">
      <c r="A419" s="110"/>
      <c r="B419" s="110"/>
      <c r="C419" s="110"/>
      <c r="D419" s="110"/>
      <c r="E419" s="110"/>
    </row>
    <row r="420" spans="1:5">
      <c r="A420" s="110"/>
      <c r="B420" s="110"/>
      <c r="C420" s="110"/>
      <c r="D420" s="110"/>
      <c r="E420" s="110"/>
    </row>
    <row r="421" spans="1:5">
      <c r="A421" s="110"/>
      <c r="B421" s="110"/>
      <c r="C421" s="110"/>
      <c r="D421" s="110"/>
      <c r="E421" s="110"/>
    </row>
    <row r="422" spans="1:5">
      <c r="A422" s="110"/>
      <c r="B422" s="110"/>
      <c r="C422" s="110"/>
      <c r="D422" s="110"/>
      <c r="E422" s="110"/>
    </row>
    <row r="423" spans="1:5">
      <c r="A423" s="110"/>
      <c r="B423" s="110"/>
      <c r="C423" s="110"/>
      <c r="D423" s="110"/>
      <c r="E423" s="110"/>
    </row>
    <row r="424" spans="1:5">
      <c r="A424" s="110"/>
      <c r="B424" s="110"/>
      <c r="C424" s="110"/>
      <c r="D424" s="110"/>
      <c r="E424" s="110"/>
    </row>
    <row r="425" spans="1:5">
      <c r="A425" s="110"/>
      <c r="B425" s="110"/>
      <c r="C425" s="110"/>
      <c r="D425" s="110"/>
      <c r="E425" s="110"/>
    </row>
    <row r="426" spans="1:5">
      <c r="A426" s="110"/>
      <c r="B426" s="110"/>
      <c r="C426" s="110"/>
      <c r="D426" s="110"/>
      <c r="E426" s="110"/>
    </row>
    <row r="427" spans="1:5">
      <c r="A427" s="110"/>
      <c r="B427" s="110"/>
      <c r="C427" s="110"/>
      <c r="D427" s="110"/>
      <c r="E427" s="110"/>
    </row>
    <row r="428" spans="1:5">
      <c r="A428" s="110"/>
      <c r="B428" s="110"/>
      <c r="C428" s="110"/>
      <c r="D428" s="110"/>
      <c r="E428" s="110"/>
    </row>
    <row r="429" spans="1:5">
      <c r="A429" s="110"/>
      <c r="B429" s="110"/>
      <c r="C429" s="110"/>
      <c r="D429" s="110"/>
      <c r="E429" s="110"/>
    </row>
    <row r="430" spans="1:5">
      <c r="A430" s="110"/>
      <c r="B430" s="110"/>
      <c r="C430" s="110"/>
      <c r="D430" s="110"/>
      <c r="E430" s="110"/>
    </row>
    <row r="431" spans="1:5">
      <c r="A431" s="110"/>
      <c r="B431" s="110"/>
      <c r="C431" s="110"/>
      <c r="D431" s="110"/>
      <c r="E431" s="110"/>
    </row>
    <row r="432" spans="1:5">
      <c r="A432" s="110"/>
      <c r="B432" s="110"/>
      <c r="C432" s="110"/>
      <c r="D432" s="110"/>
      <c r="E432" s="110"/>
    </row>
    <row r="433" spans="1:5">
      <c r="A433" s="110"/>
      <c r="B433" s="110"/>
      <c r="C433" s="110"/>
      <c r="D433" s="110"/>
      <c r="E433" s="110"/>
    </row>
    <row r="434" spans="1:5">
      <c r="A434" s="110"/>
      <c r="B434" s="110"/>
      <c r="C434" s="110"/>
      <c r="D434" s="110"/>
      <c r="E434" s="110"/>
    </row>
    <row r="435" spans="1:5">
      <c r="A435" s="110"/>
      <c r="B435" s="110"/>
      <c r="C435" s="110"/>
      <c r="D435" s="110"/>
      <c r="E435" s="110"/>
    </row>
    <row r="436" spans="1:5">
      <c r="A436" s="110"/>
      <c r="B436" s="110"/>
      <c r="C436" s="110"/>
      <c r="D436" s="110"/>
      <c r="E436" s="110"/>
    </row>
    <row r="437" spans="1:5">
      <c r="A437" s="110"/>
      <c r="B437" s="110"/>
      <c r="C437" s="110"/>
      <c r="D437" s="110"/>
      <c r="E437" s="110"/>
    </row>
    <row r="438" spans="1:5">
      <c r="A438" s="110"/>
      <c r="B438" s="110"/>
      <c r="C438" s="110"/>
      <c r="D438" s="110"/>
      <c r="E438" s="110"/>
    </row>
    <row r="439" spans="1:5">
      <c r="A439" s="110"/>
      <c r="B439" s="110"/>
      <c r="C439" s="110"/>
      <c r="D439" s="110"/>
      <c r="E439" s="110"/>
    </row>
    <row r="440" spans="1:5">
      <c r="A440" s="110"/>
      <c r="B440" s="110"/>
      <c r="C440" s="110"/>
      <c r="D440" s="110"/>
      <c r="E440" s="110"/>
    </row>
    <row r="441" spans="1:5">
      <c r="A441" s="110"/>
      <c r="B441" s="110"/>
      <c r="C441" s="110"/>
      <c r="D441" s="110"/>
      <c r="E441" s="110"/>
    </row>
    <row r="442" spans="1:5">
      <c r="A442" s="110"/>
      <c r="B442" s="110"/>
      <c r="C442" s="110"/>
      <c r="D442" s="110"/>
      <c r="E442" s="110"/>
    </row>
    <row r="443" spans="1:5">
      <c r="A443" s="110"/>
      <c r="B443" s="110"/>
      <c r="C443" s="110"/>
      <c r="D443" s="110"/>
      <c r="E443" s="110"/>
    </row>
    <row r="444" spans="1:5">
      <c r="A444" s="110"/>
      <c r="B444" s="110"/>
      <c r="C444" s="110"/>
      <c r="D444" s="110"/>
      <c r="E444" s="110"/>
    </row>
    <row r="445" spans="1:5">
      <c r="A445" s="110"/>
      <c r="B445" s="110"/>
      <c r="C445" s="110"/>
      <c r="D445" s="110"/>
      <c r="E445" s="110"/>
    </row>
    <row r="446" spans="1:5">
      <c r="A446" s="110"/>
      <c r="B446" s="110"/>
      <c r="C446" s="110"/>
      <c r="D446" s="110"/>
      <c r="E446" s="110"/>
    </row>
    <row r="447" spans="1:5">
      <c r="A447" s="110"/>
      <c r="B447" s="110"/>
      <c r="C447" s="110"/>
      <c r="D447" s="110"/>
      <c r="E447" s="110"/>
    </row>
    <row r="448" spans="1:5">
      <c r="A448" s="110"/>
      <c r="B448" s="110"/>
      <c r="C448" s="110"/>
      <c r="D448" s="110"/>
      <c r="E448" s="110"/>
    </row>
    <row r="449" spans="1:5">
      <c r="A449" s="110"/>
      <c r="B449" s="110"/>
      <c r="C449" s="110"/>
      <c r="D449" s="110"/>
      <c r="E449" s="110"/>
    </row>
    <row r="450" spans="1:5">
      <c r="A450" s="110"/>
      <c r="B450" s="110"/>
      <c r="C450" s="110"/>
      <c r="D450" s="110"/>
      <c r="E450" s="110"/>
    </row>
    <row r="451" spans="1:5">
      <c r="A451" s="110"/>
      <c r="B451" s="110"/>
      <c r="C451" s="110"/>
      <c r="D451" s="110"/>
      <c r="E451" s="110"/>
    </row>
    <row r="452" spans="1:5">
      <c r="A452" s="110"/>
      <c r="B452" s="110"/>
      <c r="C452" s="110"/>
      <c r="D452" s="110"/>
      <c r="E452" s="110"/>
    </row>
    <row r="453" spans="1:5">
      <c r="A453" s="110"/>
      <c r="B453" s="110"/>
      <c r="C453" s="110"/>
      <c r="D453" s="110"/>
      <c r="E453" s="110"/>
    </row>
    <row r="454" spans="1:5">
      <c r="A454" s="110"/>
      <c r="B454" s="110"/>
      <c r="C454" s="110"/>
      <c r="D454" s="110"/>
      <c r="E454" s="110"/>
    </row>
    <row r="455" spans="1:5">
      <c r="A455" s="110"/>
      <c r="B455" s="110"/>
      <c r="C455" s="110"/>
      <c r="D455" s="110"/>
      <c r="E455" s="110"/>
    </row>
    <row r="456" spans="1:5">
      <c r="A456" s="110"/>
      <c r="B456" s="110"/>
      <c r="C456" s="110"/>
      <c r="D456" s="110"/>
      <c r="E456" s="110"/>
    </row>
    <row r="457" spans="1:5">
      <c r="A457" s="110"/>
      <c r="B457" s="110"/>
      <c r="C457" s="110"/>
      <c r="D457" s="110"/>
      <c r="E457" s="110"/>
    </row>
    <row r="458" spans="1:5">
      <c r="A458" s="110"/>
      <c r="B458" s="110"/>
      <c r="C458" s="110"/>
      <c r="D458" s="110"/>
      <c r="E458" s="110"/>
    </row>
    <row r="459" spans="1:5">
      <c r="A459" s="110"/>
      <c r="B459" s="110"/>
      <c r="C459" s="110"/>
      <c r="D459" s="110"/>
      <c r="E459" s="110"/>
    </row>
    <row r="460" spans="1:5">
      <c r="A460" s="110"/>
      <c r="B460" s="110"/>
      <c r="C460" s="110"/>
      <c r="D460" s="110"/>
      <c r="E460" s="110"/>
    </row>
    <row r="461" spans="1:5">
      <c r="A461" s="110"/>
      <c r="B461" s="110"/>
      <c r="C461" s="110"/>
      <c r="D461" s="110"/>
      <c r="E461" s="110"/>
    </row>
    <row r="462" spans="1:5">
      <c r="A462" s="110"/>
      <c r="B462" s="110"/>
      <c r="C462" s="110"/>
      <c r="D462" s="110"/>
      <c r="E462" s="110"/>
    </row>
    <row r="463" spans="1:5">
      <c r="A463" s="110"/>
      <c r="B463" s="110"/>
      <c r="C463" s="110"/>
      <c r="D463" s="110"/>
      <c r="E463" s="110"/>
    </row>
    <row r="464" spans="1:5">
      <c r="A464" s="110"/>
      <c r="B464" s="110"/>
      <c r="C464" s="110"/>
      <c r="D464" s="110"/>
      <c r="E464" s="110"/>
    </row>
    <row r="465" spans="1:5">
      <c r="A465" s="110"/>
      <c r="B465" s="110"/>
      <c r="C465" s="110"/>
      <c r="D465" s="110"/>
      <c r="E465" s="110"/>
    </row>
    <row r="466" spans="1:5">
      <c r="A466" s="110"/>
      <c r="B466" s="110"/>
      <c r="C466" s="110"/>
      <c r="D466" s="110"/>
      <c r="E466" s="110"/>
    </row>
    <row r="467" spans="1:5">
      <c r="A467" s="110"/>
      <c r="B467" s="110"/>
      <c r="C467" s="110"/>
      <c r="D467" s="110"/>
      <c r="E467" s="110"/>
    </row>
    <row r="468" spans="1:5">
      <c r="A468" s="110"/>
      <c r="B468" s="110"/>
      <c r="C468" s="110"/>
      <c r="D468" s="110"/>
      <c r="E468" s="110"/>
    </row>
    <row r="469" spans="1:5">
      <c r="A469" s="110"/>
      <c r="B469" s="110"/>
      <c r="C469" s="110"/>
      <c r="D469" s="110"/>
      <c r="E469" s="110"/>
    </row>
    <row r="470" spans="1:5">
      <c r="A470" s="110"/>
      <c r="B470" s="110"/>
      <c r="C470" s="110"/>
      <c r="D470" s="110"/>
      <c r="E470" s="110"/>
    </row>
    <row r="471" spans="1:5">
      <c r="A471" s="110"/>
      <c r="B471" s="110"/>
      <c r="C471" s="110"/>
      <c r="D471" s="110"/>
      <c r="E471" s="110"/>
    </row>
    <row r="472" spans="1:5">
      <c r="A472" s="110"/>
      <c r="B472" s="110"/>
      <c r="C472" s="110"/>
      <c r="D472" s="110"/>
      <c r="E472" s="110"/>
    </row>
    <row r="473" spans="1:5">
      <c r="A473" s="110"/>
      <c r="B473" s="110"/>
      <c r="C473" s="110"/>
      <c r="D473" s="110"/>
      <c r="E473" s="110"/>
    </row>
    <row r="474" spans="1:5">
      <c r="A474" s="110"/>
      <c r="B474" s="110"/>
      <c r="C474" s="110"/>
      <c r="D474" s="110"/>
      <c r="E474" s="110"/>
    </row>
    <row r="475" spans="1:5">
      <c r="A475" s="110"/>
      <c r="B475" s="110"/>
      <c r="C475" s="110"/>
      <c r="D475" s="110"/>
      <c r="E475" s="110"/>
    </row>
    <row r="476" spans="1:5">
      <c r="A476" s="110"/>
      <c r="B476" s="110"/>
      <c r="C476" s="110"/>
      <c r="D476" s="110"/>
      <c r="E476" s="110"/>
    </row>
    <row r="477" spans="1:5">
      <c r="A477" s="110"/>
      <c r="B477" s="110"/>
      <c r="C477" s="110"/>
      <c r="D477" s="110"/>
      <c r="E477" s="110"/>
    </row>
    <row r="478" spans="1:5">
      <c r="A478" s="110"/>
      <c r="B478" s="110"/>
      <c r="C478" s="110"/>
      <c r="D478" s="110"/>
      <c r="E478" s="110"/>
    </row>
    <row r="479" spans="1:5">
      <c r="A479" s="110"/>
      <c r="B479" s="110"/>
      <c r="C479" s="110"/>
      <c r="D479" s="110"/>
      <c r="E479" s="110"/>
    </row>
    <row r="480" spans="1:5">
      <c r="A480" s="110"/>
      <c r="B480" s="110"/>
      <c r="C480" s="110"/>
      <c r="D480" s="110"/>
      <c r="E480" s="110"/>
    </row>
    <row r="481" spans="1:5">
      <c r="A481" s="110"/>
      <c r="B481" s="110"/>
      <c r="C481" s="110"/>
      <c r="D481" s="110"/>
      <c r="E481" s="110"/>
    </row>
    <row r="482" spans="1:5">
      <c r="A482" s="110"/>
      <c r="B482" s="110"/>
      <c r="C482" s="110"/>
      <c r="D482" s="110"/>
      <c r="E482" s="110"/>
    </row>
    <row r="483" spans="1:5">
      <c r="A483" s="110"/>
      <c r="B483" s="110"/>
      <c r="C483" s="110"/>
      <c r="D483" s="110"/>
      <c r="E483" s="110"/>
    </row>
    <row r="484" spans="1:5">
      <c r="A484" s="110"/>
      <c r="B484" s="110"/>
      <c r="C484" s="110"/>
      <c r="D484" s="110"/>
      <c r="E484" s="110"/>
    </row>
    <row r="485" spans="1:5">
      <c r="A485" s="110"/>
      <c r="B485" s="110"/>
      <c r="C485" s="110"/>
      <c r="D485" s="110"/>
      <c r="E485" s="110"/>
    </row>
    <row r="486" spans="1:5">
      <c r="A486" s="110"/>
      <c r="B486" s="110"/>
      <c r="C486" s="110"/>
      <c r="D486" s="110"/>
      <c r="E486" s="110"/>
    </row>
    <row r="487" spans="1:5">
      <c r="A487" s="110"/>
      <c r="B487" s="110"/>
      <c r="C487" s="110"/>
      <c r="D487" s="110"/>
      <c r="E487" s="110"/>
    </row>
    <row r="488" spans="1:5">
      <c r="A488" s="110"/>
      <c r="B488" s="110"/>
      <c r="C488" s="110"/>
      <c r="D488" s="110"/>
      <c r="E488" s="110"/>
    </row>
    <row r="489" spans="1:5">
      <c r="A489" s="110"/>
      <c r="B489" s="110"/>
      <c r="C489" s="110"/>
      <c r="D489" s="110"/>
      <c r="E489" s="110"/>
    </row>
    <row r="490" spans="1:5">
      <c r="A490" s="110"/>
      <c r="B490" s="110"/>
      <c r="C490" s="110"/>
      <c r="D490" s="110"/>
      <c r="E490" s="110"/>
    </row>
    <row r="491" spans="1:5">
      <c r="A491" s="110"/>
      <c r="B491" s="110"/>
      <c r="C491" s="110"/>
      <c r="D491" s="110"/>
      <c r="E491" s="110"/>
    </row>
    <row r="492" spans="1:5">
      <c r="A492" s="110"/>
      <c r="B492" s="110"/>
      <c r="C492" s="110"/>
      <c r="D492" s="110"/>
      <c r="E492" s="110"/>
    </row>
    <row r="493" spans="1:5">
      <c r="A493" s="110"/>
      <c r="B493" s="110"/>
      <c r="C493" s="110"/>
      <c r="D493" s="110"/>
      <c r="E493" s="110"/>
    </row>
    <row r="494" spans="1:5">
      <c r="A494" s="110"/>
      <c r="B494" s="110"/>
      <c r="C494" s="110"/>
      <c r="D494" s="110"/>
      <c r="E494" s="110"/>
    </row>
    <row r="495" spans="1:5">
      <c r="A495" s="110"/>
      <c r="B495" s="110"/>
      <c r="C495" s="110"/>
      <c r="D495" s="110"/>
      <c r="E495" s="110"/>
    </row>
    <row r="496" spans="1:5">
      <c r="A496" s="110"/>
      <c r="B496" s="110"/>
      <c r="C496" s="110"/>
      <c r="D496" s="110"/>
      <c r="E496" s="110"/>
    </row>
    <row r="497" spans="1:5">
      <c r="A497" s="110"/>
      <c r="B497" s="110"/>
      <c r="C497" s="110"/>
      <c r="D497" s="110"/>
      <c r="E497" s="110"/>
    </row>
    <row r="498" spans="1:5">
      <c r="A498" s="110"/>
      <c r="B498" s="110"/>
      <c r="C498" s="110"/>
      <c r="D498" s="110"/>
      <c r="E498" s="110"/>
    </row>
    <row r="499" spans="1:5">
      <c r="A499" s="110"/>
      <c r="B499" s="110"/>
      <c r="C499" s="110"/>
      <c r="D499" s="110"/>
      <c r="E499" s="110"/>
    </row>
    <row r="500" spans="1:5">
      <c r="A500" s="110"/>
      <c r="B500" s="110"/>
      <c r="C500" s="110"/>
      <c r="D500" s="110"/>
      <c r="E500" s="110"/>
    </row>
    <row r="501" spans="1:5">
      <c r="A501" s="110"/>
      <c r="B501" s="110"/>
      <c r="C501" s="110"/>
      <c r="D501" s="110"/>
      <c r="E501" s="110"/>
    </row>
    <row r="502" spans="1:5">
      <c r="A502" s="110"/>
      <c r="B502" s="110"/>
      <c r="C502" s="110"/>
      <c r="D502" s="110"/>
      <c r="E502" s="110"/>
    </row>
    <row r="503" spans="1:5">
      <c r="A503" s="110"/>
      <c r="B503" s="110"/>
      <c r="C503" s="110"/>
      <c r="D503" s="110"/>
      <c r="E503" s="110"/>
    </row>
    <row r="504" spans="1:5">
      <c r="A504" s="110"/>
      <c r="B504" s="110"/>
      <c r="C504" s="110"/>
      <c r="D504" s="110"/>
      <c r="E504" s="110"/>
    </row>
    <row r="505" spans="1:5">
      <c r="A505" s="110"/>
      <c r="B505" s="110"/>
      <c r="C505" s="110"/>
      <c r="D505" s="110"/>
      <c r="E505" s="110"/>
    </row>
    <row r="506" spans="1:5">
      <c r="A506" s="110"/>
      <c r="B506" s="110"/>
      <c r="C506" s="110"/>
      <c r="D506" s="110"/>
      <c r="E506" s="110"/>
    </row>
    <row r="507" spans="1:5">
      <c r="A507" s="110"/>
      <c r="B507" s="110"/>
      <c r="C507" s="110"/>
      <c r="D507" s="110"/>
      <c r="E507" s="110"/>
    </row>
    <row r="508" spans="1:5">
      <c r="A508" s="110"/>
      <c r="B508" s="110"/>
      <c r="C508" s="110"/>
      <c r="D508" s="110"/>
      <c r="E508" s="110"/>
    </row>
    <row r="509" spans="1:5">
      <c r="A509" s="110"/>
      <c r="B509" s="110"/>
      <c r="C509" s="110"/>
      <c r="D509" s="110"/>
      <c r="E509" s="110"/>
    </row>
    <row r="510" spans="1:5">
      <c r="A510" s="110"/>
      <c r="B510" s="110"/>
      <c r="C510" s="110"/>
      <c r="D510" s="110"/>
      <c r="E510" s="110"/>
    </row>
    <row r="511" spans="1:5">
      <c r="A511" s="110"/>
      <c r="B511" s="110"/>
      <c r="C511" s="110"/>
      <c r="D511" s="110"/>
      <c r="E511" s="110"/>
    </row>
    <row r="512" spans="1:5">
      <c r="A512" s="110"/>
      <c r="B512" s="110"/>
      <c r="C512" s="110"/>
      <c r="D512" s="110"/>
      <c r="E512" s="110"/>
    </row>
    <row r="513" spans="1:5">
      <c r="A513" s="110"/>
      <c r="B513" s="110"/>
      <c r="C513" s="110"/>
      <c r="D513" s="110"/>
      <c r="E513" s="110"/>
    </row>
    <row r="514" spans="1:5">
      <c r="A514" s="110"/>
      <c r="B514" s="110"/>
      <c r="C514" s="110"/>
      <c r="D514" s="110"/>
      <c r="E514" s="110"/>
    </row>
    <row r="515" spans="1:5">
      <c r="A515" s="110"/>
      <c r="B515" s="110"/>
      <c r="C515" s="110"/>
      <c r="D515" s="110"/>
      <c r="E515" s="110"/>
    </row>
    <row r="516" spans="1:5">
      <c r="A516" s="110"/>
      <c r="B516" s="110"/>
      <c r="C516" s="110"/>
      <c r="D516" s="110"/>
      <c r="E516" s="110"/>
    </row>
    <row r="517" spans="1:5">
      <c r="A517" s="110"/>
      <c r="B517" s="110"/>
      <c r="C517" s="110"/>
      <c r="D517" s="110"/>
      <c r="E517" s="110"/>
    </row>
    <row r="518" spans="1:5">
      <c r="A518" s="110"/>
      <c r="B518" s="110"/>
      <c r="C518" s="110"/>
      <c r="D518" s="110"/>
      <c r="E518" s="110"/>
    </row>
    <row r="519" spans="1:5">
      <c r="A519" s="110"/>
      <c r="B519" s="110"/>
      <c r="C519" s="110"/>
      <c r="D519" s="110"/>
      <c r="E519" s="110"/>
    </row>
    <row r="520" spans="1:5">
      <c r="A520" s="110"/>
      <c r="B520" s="110"/>
      <c r="C520" s="110"/>
      <c r="D520" s="110"/>
      <c r="E520" s="110"/>
    </row>
    <row r="521" spans="1:5">
      <c r="A521" s="110"/>
      <c r="B521" s="110"/>
      <c r="C521" s="110"/>
      <c r="D521" s="110"/>
      <c r="E521" s="110"/>
    </row>
    <row r="522" spans="1:5">
      <c r="A522" s="110"/>
      <c r="B522" s="110"/>
      <c r="C522" s="110"/>
      <c r="D522" s="110"/>
      <c r="E522" s="110"/>
    </row>
    <row r="523" spans="1:5">
      <c r="A523" s="110"/>
      <c r="B523" s="110"/>
      <c r="C523" s="110"/>
      <c r="D523" s="110"/>
      <c r="E523" s="110"/>
    </row>
    <row r="524" spans="1:5">
      <c r="A524" s="110"/>
      <c r="B524" s="110"/>
      <c r="C524" s="110"/>
      <c r="D524" s="110"/>
      <c r="E524" s="110"/>
    </row>
    <row r="525" spans="1:5">
      <c r="A525" s="110"/>
      <c r="B525" s="110"/>
      <c r="C525" s="110"/>
      <c r="D525" s="110"/>
      <c r="E525" s="110"/>
    </row>
    <row r="526" spans="1:5">
      <c r="A526" s="110"/>
      <c r="B526" s="110"/>
      <c r="C526" s="110"/>
      <c r="D526" s="110"/>
      <c r="E526" s="110"/>
    </row>
    <row r="527" spans="1:5">
      <c r="A527" s="110"/>
      <c r="B527" s="110"/>
      <c r="C527" s="110"/>
      <c r="D527" s="110"/>
      <c r="E527" s="110"/>
    </row>
    <row r="528" spans="1:5">
      <c r="A528" s="110"/>
      <c r="B528" s="110"/>
      <c r="C528" s="110"/>
      <c r="D528" s="110"/>
      <c r="E528" s="110"/>
    </row>
    <row r="529" spans="1:5">
      <c r="A529" s="110"/>
      <c r="B529" s="110"/>
      <c r="C529" s="110"/>
      <c r="D529" s="110"/>
      <c r="E529" s="110"/>
    </row>
    <row r="530" spans="1:5">
      <c r="A530" s="110"/>
      <c r="B530" s="110"/>
      <c r="C530" s="110"/>
      <c r="D530" s="110"/>
      <c r="E530" s="110"/>
    </row>
    <row r="531" spans="1:5">
      <c r="A531" s="110"/>
      <c r="B531" s="110"/>
      <c r="C531" s="110"/>
      <c r="D531" s="110"/>
      <c r="E531" s="110"/>
    </row>
    <row r="532" spans="1:5">
      <c r="A532" s="110"/>
      <c r="B532" s="110"/>
      <c r="C532" s="110"/>
      <c r="D532" s="110"/>
      <c r="E532" s="110"/>
    </row>
    <row r="533" spans="1:5">
      <c r="A533" s="110"/>
      <c r="B533" s="110"/>
      <c r="C533" s="110"/>
      <c r="D533" s="110"/>
      <c r="E533" s="110"/>
    </row>
    <row r="534" spans="1:5">
      <c r="A534" s="110"/>
      <c r="B534" s="110"/>
      <c r="C534" s="110"/>
      <c r="D534" s="110"/>
      <c r="E534" s="110"/>
    </row>
    <row r="535" spans="1:5">
      <c r="A535" s="110"/>
      <c r="B535" s="110"/>
      <c r="C535" s="110"/>
      <c r="D535" s="110"/>
      <c r="E535" s="110"/>
    </row>
    <row r="536" spans="1:5">
      <c r="A536" s="110"/>
      <c r="B536" s="110"/>
      <c r="C536" s="110"/>
      <c r="D536" s="110"/>
      <c r="E536" s="110"/>
    </row>
    <row r="537" spans="1:5">
      <c r="A537" s="110"/>
      <c r="B537" s="110"/>
      <c r="C537" s="110"/>
      <c r="D537" s="110"/>
      <c r="E537" s="110"/>
    </row>
    <row r="538" spans="1:5">
      <c r="A538" s="110"/>
      <c r="B538" s="110"/>
      <c r="C538" s="110"/>
      <c r="D538" s="110"/>
      <c r="E538" s="110"/>
    </row>
    <row r="539" spans="1:5">
      <c r="A539" s="110"/>
      <c r="B539" s="110"/>
      <c r="C539" s="110"/>
      <c r="D539" s="110"/>
      <c r="E539" s="110"/>
    </row>
    <row r="540" spans="1:5">
      <c r="A540" s="110"/>
      <c r="B540" s="110"/>
      <c r="C540" s="110"/>
      <c r="D540" s="110"/>
      <c r="E540" s="110"/>
    </row>
    <row r="541" spans="1:5">
      <c r="A541" s="110"/>
      <c r="B541" s="110"/>
      <c r="C541" s="110"/>
      <c r="D541" s="110"/>
      <c r="E541" s="110"/>
    </row>
    <row r="542" spans="1:5">
      <c r="A542" s="110"/>
      <c r="B542" s="110"/>
      <c r="C542" s="110"/>
      <c r="D542" s="110"/>
      <c r="E542" s="110"/>
    </row>
    <row r="543" spans="1:5">
      <c r="A543" s="110"/>
      <c r="B543" s="110"/>
      <c r="C543" s="110"/>
      <c r="D543" s="110"/>
      <c r="E543" s="110"/>
    </row>
    <row r="544" spans="1:5">
      <c r="A544" s="110"/>
      <c r="B544" s="110"/>
      <c r="C544" s="110"/>
      <c r="D544" s="110"/>
      <c r="E544" s="110"/>
    </row>
    <row r="545" spans="1:5">
      <c r="A545" s="110"/>
      <c r="B545" s="110"/>
      <c r="C545" s="110"/>
      <c r="D545" s="110"/>
      <c r="E545" s="110"/>
    </row>
    <row r="546" spans="1:5">
      <c r="A546" s="110"/>
      <c r="B546" s="110"/>
      <c r="C546" s="110"/>
      <c r="D546" s="110"/>
      <c r="E546" s="110"/>
    </row>
    <row r="547" spans="1:5">
      <c r="A547" s="110"/>
      <c r="B547" s="110"/>
      <c r="C547" s="110"/>
      <c r="D547" s="110"/>
      <c r="E547" s="110"/>
    </row>
    <row r="548" spans="1:5">
      <c r="A548" s="110"/>
      <c r="B548" s="110"/>
      <c r="C548" s="110"/>
      <c r="D548" s="110"/>
      <c r="E548" s="110"/>
    </row>
    <row r="549" spans="1:5">
      <c r="A549" s="110"/>
      <c r="B549" s="110"/>
      <c r="C549" s="110"/>
      <c r="D549" s="110"/>
      <c r="E549" s="110"/>
    </row>
    <row r="550" spans="1:5">
      <c r="A550" s="110"/>
      <c r="B550" s="110"/>
      <c r="C550" s="110"/>
      <c r="D550" s="110"/>
      <c r="E550" s="110"/>
    </row>
    <row r="551" spans="1:5">
      <c r="A551" s="110"/>
      <c r="B551" s="110"/>
      <c r="C551" s="110"/>
      <c r="D551" s="110"/>
      <c r="E551" s="110"/>
    </row>
    <row r="552" spans="1:5">
      <c r="A552" s="110"/>
      <c r="B552" s="110"/>
      <c r="C552" s="110"/>
      <c r="D552" s="110"/>
      <c r="E552" s="110"/>
    </row>
    <row r="553" spans="1:5">
      <c r="A553" s="110"/>
      <c r="B553" s="110"/>
      <c r="C553" s="110"/>
      <c r="D553" s="110"/>
      <c r="E553" s="110"/>
    </row>
    <row r="554" spans="1:5">
      <c r="A554" s="110"/>
      <c r="B554" s="110"/>
      <c r="C554" s="110"/>
      <c r="D554" s="110"/>
      <c r="E554" s="110"/>
    </row>
    <row r="555" spans="1:5">
      <c r="A555" s="110"/>
      <c r="B555" s="110"/>
      <c r="C555" s="110"/>
      <c r="D555" s="110"/>
      <c r="E555" s="110"/>
    </row>
    <row r="556" spans="1:5">
      <c r="A556" s="110"/>
      <c r="B556" s="110"/>
      <c r="C556" s="110"/>
      <c r="D556" s="110"/>
      <c r="E556" s="110"/>
    </row>
    <row r="557" spans="1:5">
      <c r="A557" s="110"/>
      <c r="B557" s="110"/>
      <c r="C557" s="110"/>
      <c r="D557" s="110"/>
      <c r="E557" s="110"/>
    </row>
    <row r="558" spans="1:5">
      <c r="A558" s="110"/>
      <c r="B558" s="110"/>
      <c r="C558" s="110"/>
      <c r="D558" s="110"/>
      <c r="E558" s="110"/>
    </row>
    <row r="559" spans="1:5">
      <c r="A559" s="110"/>
      <c r="B559" s="110"/>
      <c r="C559" s="110"/>
      <c r="D559" s="110"/>
      <c r="E559" s="110"/>
    </row>
    <row r="560" spans="1:5">
      <c r="A560" s="110"/>
      <c r="B560" s="110"/>
      <c r="C560" s="110"/>
      <c r="D560" s="110"/>
      <c r="E560" s="110"/>
    </row>
    <row r="561" spans="1:5">
      <c r="A561" s="110"/>
      <c r="B561" s="110"/>
      <c r="C561" s="110"/>
      <c r="D561" s="110"/>
      <c r="E561" s="110"/>
    </row>
    <row r="562" spans="1:5">
      <c r="A562" s="110"/>
      <c r="B562" s="110"/>
      <c r="C562" s="110"/>
      <c r="D562" s="110"/>
      <c r="E562" s="110"/>
    </row>
    <row r="563" spans="1:5">
      <c r="A563" s="110"/>
      <c r="B563" s="110"/>
      <c r="C563" s="110"/>
      <c r="D563" s="110"/>
      <c r="E563" s="110"/>
    </row>
    <row r="564" spans="1:5">
      <c r="A564" s="110"/>
      <c r="B564" s="110"/>
      <c r="C564" s="110"/>
      <c r="D564" s="110"/>
      <c r="E564" s="110"/>
    </row>
    <row r="565" spans="1:5">
      <c r="A565" s="110"/>
      <c r="B565" s="110"/>
      <c r="C565" s="110"/>
      <c r="D565" s="110"/>
      <c r="E565" s="110"/>
    </row>
    <row r="566" spans="1:5">
      <c r="A566" s="110"/>
      <c r="B566" s="110"/>
      <c r="C566" s="110"/>
      <c r="D566" s="110"/>
      <c r="E566" s="110"/>
    </row>
    <row r="567" spans="1:5">
      <c r="A567" s="110"/>
      <c r="B567" s="110"/>
      <c r="C567" s="110"/>
      <c r="D567" s="110"/>
      <c r="E567" s="110"/>
    </row>
    <row r="568" spans="1:5">
      <c r="A568" s="110"/>
      <c r="B568" s="110"/>
      <c r="C568" s="110"/>
      <c r="D568" s="110"/>
      <c r="E568" s="110"/>
    </row>
    <row r="569" spans="1:5">
      <c r="A569" s="110"/>
      <c r="B569" s="110"/>
      <c r="C569" s="110"/>
      <c r="D569" s="110"/>
      <c r="E569" s="110"/>
    </row>
    <row r="570" spans="1:5">
      <c r="A570" s="110"/>
      <c r="B570" s="110"/>
      <c r="C570" s="110"/>
      <c r="D570" s="110"/>
      <c r="E570" s="110"/>
    </row>
    <row r="571" spans="1:5">
      <c r="A571" s="110"/>
      <c r="B571" s="110"/>
      <c r="C571" s="110"/>
      <c r="D571" s="110"/>
      <c r="E571" s="110"/>
    </row>
    <row r="572" spans="1:5">
      <c r="A572" s="110"/>
      <c r="B572" s="110"/>
      <c r="C572" s="110"/>
      <c r="D572" s="110"/>
      <c r="E572" s="110"/>
    </row>
    <row r="573" spans="1:5">
      <c r="A573" s="110"/>
      <c r="B573" s="110"/>
      <c r="C573" s="110"/>
      <c r="D573" s="110"/>
      <c r="E573" s="110"/>
    </row>
    <row r="574" spans="1:5">
      <c r="A574" s="110"/>
      <c r="B574" s="110"/>
      <c r="C574" s="110"/>
      <c r="D574" s="110"/>
      <c r="E574" s="110"/>
    </row>
    <row r="575" spans="1:5">
      <c r="A575" s="110"/>
      <c r="B575" s="110"/>
      <c r="C575" s="110"/>
      <c r="D575" s="110"/>
      <c r="E575" s="110"/>
    </row>
    <row r="576" spans="1:5">
      <c r="A576" s="110"/>
      <c r="B576" s="110"/>
      <c r="C576" s="110"/>
      <c r="D576" s="110"/>
      <c r="E576" s="110"/>
    </row>
    <row r="577" spans="1:5">
      <c r="A577" s="110"/>
      <c r="B577" s="110"/>
      <c r="C577" s="110"/>
      <c r="D577" s="110"/>
      <c r="E577" s="110"/>
    </row>
    <row r="578" spans="1:5">
      <c r="A578" s="110"/>
      <c r="B578" s="110"/>
      <c r="C578" s="110"/>
      <c r="D578" s="110"/>
      <c r="E578" s="110"/>
    </row>
    <row r="579" spans="1:5">
      <c r="A579" s="110"/>
      <c r="B579" s="110"/>
      <c r="C579" s="110"/>
      <c r="D579" s="110"/>
      <c r="E579" s="110"/>
    </row>
    <row r="580" spans="1:5">
      <c r="A580" s="110"/>
      <c r="B580" s="110"/>
      <c r="C580" s="110"/>
      <c r="D580" s="110"/>
      <c r="E580" s="110"/>
    </row>
    <row r="581" spans="1:5">
      <c r="A581" s="110"/>
      <c r="B581" s="110"/>
      <c r="C581" s="110"/>
      <c r="D581" s="110"/>
      <c r="E581" s="110"/>
    </row>
    <row r="582" spans="1:5">
      <c r="A582" s="110"/>
      <c r="B582" s="110"/>
      <c r="C582" s="110"/>
      <c r="D582" s="110"/>
      <c r="E582" s="110"/>
    </row>
    <row r="583" spans="1:5">
      <c r="A583" s="110"/>
      <c r="B583" s="110"/>
      <c r="C583" s="110"/>
      <c r="D583" s="110"/>
      <c r="E583" s="110"/>
    </row>
    <row r="584" spans="1:5">
      <c r="A584" s="110"/>
      <c r="B584" s="110"/>
      <c r="C584" s="110"/>
      <c r="D584" s="110"/>
      <c r="E584" s="110"/>
    </row>
    <row r="585" spans="1:5">
      <c r="A585" s="110"/>
      <c r="B585" s="110"/>
      <c r="C585" s="110"/>
      <c r="D585" s="110"/>
      <c r="E585" s="110"/>
    </row>
    <row r="586" spans="1:5">
      <c r="A586" s="110"/>
      <c r="B586" s="110"/>
      <c r="C586" s="110"/>
      <c r="D586" s="110"/>
      <c r="E586" s="110"/>
    </row>
    <row r="587" spans="1:5">
      <c r="A587" s="110"/>
      <c r="B587" s="110"/>
      <c r="C587" s="110"/>
      <c r="D587" s="110"/>
      <c r="E587" s="110"/>
    </row>
    <row r="588" spans="1:5">
      <c r="A588" s="110"/>
      <c r="B588" s="110"/>
      <c r="C588" s="110"/>
      <c r="D588" s="110"/>
      <c r="E588" s="110"/>
    </row>
    <row r="589" spans="1:5">
      <c r="A589" s="110"/>
      <c r="B589" s="110"/>
      <c r="C589" s="110"/>
      <c r="D589" s="110"/>
      <c r="E589" s="110"/>
    </row>
    <row r="590" spans="1:5">
      <c r="A590" s="110"/>
      <c r="B590" s="110"/>
      <c r="C590" s="110"/>
      <c r="D590" s="110"/>
      <c r="E590" s="110"/>
    </row>
    <row r="591" spans="1:5">
      <c r="A591" s="110"/>
      <c r="B591" s="110"/>
      <c r="C591" s="110"/>
      <c r="D591" s="110"/>
      <c r="E591" s="110"/>
    </row>
    <row r="592" spans="1:5">
      <c r="A592" s="110"/>
      <c r="B592" s="110"/>
      <c r="C592" s="110"/>
      <c r="D592" s="110"/>
      <c r="E592" s="110"/>
    </row>
    <row r="593" spans="1:5">
      <c r="A593" s="110"/>
      <c r="B593" s="110"/>
      <c r="C593" s="110"/>
      <c r="D593" s="110"/>
      <c r="E593" s="110"/>
    </row>
    <row r="594" spans="1:5">
      <c r="A594" s="110"/>
      <c r="B594" s="110"/>
      <c r="C594" s="110"/>
      <c r="D594" s="110"/>
      <c r="E594" s="110"/>
    </row>
    <row r="595" spans="1:5">
      <c r="A595" s="110"/>
      <c r="B595" s="110"/>
      <c r="C595" s="110"/>
      <c r="D595" s="110"/>
      <c r="E595" s="110"/>
    </row>
    <row r="596" spans="1:5">
      <c r="A596" s="110"/>
      <c r="B596" s="110"/>
      <c r="C596" s="110"/>
      <c r="D596" s="110"/>
      <c r="E596" s="110"/>
    </row>
    <row r="597" spans="1:5">
      <c r="A597" s="110"/>
      <c r="B597" s="110"/>
      <c r="C597" s="110"/>
      <c r="D597" s="110"/>
      <c r="E597" s="110"/>
    </row>
    <row r="598" spans="1:5">
      <c r="A598" s="110"/>
      <c r="B598" s="110"/>
      <c r="C598" s="110"/>
      <c r="D598" s="110"/>
      <c r="E598" s="110"/>
    </row>
    <row r="599" spans="1:5">
      <c r="A599" s="110"/>
      <c r="B599" s="110"/>
      <c r="C599" s="110"/>
      <c r="D599" s="110"/>
      <c r="E599" s="110"/>
    </row>
    <row r="600" spans="1:5">
      <c r="A600" s="110"/>
      <c r="B600" s="110"/>
      <c r="C600" s="110"/>
      <c r="D600" s="110"/>
      <c r="E600" s="110"/>
    </row>
    <row r="601" spans="1:5">
      <c r="A601" s="110"/>
      <c r="B601" s="110"/>
      <c r="C601" s="110"/>
      <c r="D601" s="110"/>
      <c r="E601" s="110"/>
    </row>
    <row r="602" spans="1:5">
      <c r="A602" s="110"/>
      <c r="B602" s="110"/>
      <c r="C602" s="110"/>
      <c r="D602" s="110"/>
      <c r="E602" s="110"/>
    </row>
    <row r="603" spans="1:5">
      <c r="A603" s="110"/>
      <c r="B603" s="110"/>
      <c r="C603" s="110"/>
      <c r="D603" s="110"/>
      <c r="E603" s="110"/>
    </row>
    <row r="604" spans="1:5">
      <c r="A604" s="110"/>
      <c r="B604" s="110"/>
      <c r="C604" s="110"/>
      <c r="D604" s="110"/>
      <c r="E604" s="110"/>
    </row>
    <row r="605" spans="1:5">
      <c r="A605" s="110"/>
      <c r="B605" s="110"/>
      <c r="C605" s="110"/>
      <c r="D605" s="110"/>
      <c r="E605" s="110"/>
    </row>
    <row r="606" spans="1:5">
      <c r="A606" s="110"/>
      <c r="B606" s="110"/>
      <c r="C606" s="110"/>
      <c r="D606" s="110"/>
      <c r="E606" s="110"/>
    </row>
    <row r="607" spans="1:5">
      <c r="A607" s="110"/>
      <c r="B607" s="110"/>
      <c r="C607" s="110"/>
      <c r="D607" s="110"/>
      <c r="E607" s="110"/>
    </row>
    <row r="608" spans="1:5">
      <c r="A608" s="110"/>
      <c r="B608" s="110"/>
      <c r="C608" s="110"/>
      <c r="D608" s="110"/>
      <c r="E608" s="110"/>
    </row>
    <row r="609" spans="1:5">
      <c r="A609" s="110"/>
      <c r="B609" s="110"/>
      <c r="C609" s="110"/>
      <c r="D609" s="110"/>
      <c r="E609" s="110"/>
    </row>
    <row r="610" spans="1:5">
      <c r="A610" s="110"/>
      <c r="B610" s="110"/>
      <c r="C610" s="110"/>
      <c r="D610" s="110"/>
      <c r="E610" s="110"/>
    </row>
    <row r="611" spans="1:5">
      <c r="A611" s="110"/>
      <c r="B611" s="110"/>
      <c r="C611" s="110"/>
      <c r="D611" s="110"/>
      <c r="E611" s="110"/>
    </row>
  </sheetData>
  <sheetProtection password="E96F" sheet="1" objects="1" scenarios="1"/>
  <mergeCells count="13">
    <mergeCell ref="G11:K11"/>
    <mergeCell ref="R11:V11"/>
    <mergeCell ref="G12:T12"/>
    <mergeCell ref="G13:G14"/>
    <mergeCell ref="H13:M14"/>
    <mergeCell ref="N13:P13"/>
    <mergeCell ref="Q13:S13"/>
    <mergeCell ref="T13:V13"/>
    <mergeCell ref="H15:M15"/>
    <mergeCell ref="H16:M16"/>
    <mergeCell ref="H23:M23"/>
    <mergeCell ref="H37:M37"/>
    <mergeCell ref="H30:M30"/>
  </mergeCells>
  <hyperlinks>
    <hyperlink ref="H21" location="'Прил. № 5.2 не город'!R1C1" display="Добавить"/>
    <hyperlink ref="H28" location="'Прил. № 5.2 не город'!R1C1" display="Добавить"/>
    <hyperlink ref="H42" location="'Прил. № 5.2 не город'!R1C1" display="Добавить"/>
    <hyperlink ref="F19" location="'Прил. № 5.2 не город'!A1" display="Удалить"/>
    <hyperlink ref="F33" location="'Прил. № 5.2 не город'!A1" display="Удалить"/>
    <hyperlink ref="H35" location="'Прил. № 5.2 не город'!A1" display="Добавить"/>
    <hyperlink ref="F26" location="'Прил. № 5.2 не город'!A1" display="Удалить"/>
    <hyperlink ref="F40" location="'Прил. № 5.2 не город'!A1" display="Удалить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9">
        <x14:dataValidation type="list" allowBlank="1" showInputMessage="1" showErrorMessage="1">
          <x14:formula1>
            <xm:f>Справочник!$AN$5:$AN$6</xm:f>
          </x14:formula1>
          <xm:sqref>J40</xm:sqref>
        </x14:dataValidation>
        <x14:dataValidation type="list" allowBlank="1" showInputMessage="1" showErrorMessage="1">
          <x14:formula1>
            <xm:f>Справочник!$AL$5:$AL$6</xm:f>
          </x14:formula1>
          <xm:sqref>H40</xm:sqref>
        </x14:dataValidation>
        <x14:dataValidation type="list" allowBlank="1" showInputMessage="1" showErrorMessage="1">
          <x14:formula1>
            <xm:f>Справочник!$AM$5:$AM$7</xm:f>
          </x14:formula1>
          <xm:sqref>I40</xm:sqref>
        </x14:dataValidation>
        <x14:dataValidation type="list" allowBlank="1" showInputMessage="1" showErrorMessage="1">
          <x14:formula1>
            <xm:f>Справочник!$U$5:$U$6</xm:f>
          </x14:formula1>
          <xm:sqref>K33</xm:sqref>
        </x14:dataValidation>
        <x14:dataValidation type="list" allowBlank="1" showInputMessage="1" showErrorMessage="1">
          <x14:formula1>
            <xm:f>Справочник!$T$5:$T$8</xm:f>
          </x14:formula1>
          <xm:sqref>J33</xm:sqref>
        </x14:dataValidation>
        <x14:dataValidation type="list" allowBlank="1" showInputMessage="1" showErrorMessage="1">
          <x14:formula1>
            <xm:f>Справочник!$S$5:$S$9</xm:f>
          </x14:formula1>
          <xm:sqref>I33</xm:sqref>
        </x14:dataValidation>
        <x14:dataValidation type="list" allowBlank="1" showInputMessage="1" showErrorMessage="1">
          <x14:formula1>
            <xm:f>Справочник!$R$5:$R$10</xm:f>
          </x14:formula1>
          <xm:sqref>H33</xm:sqref>
        </x14:dataValidation>
        <x14:dataValidation type="list" allowBlank="1" showInputMessage="1" showErrorMessage="1">
          <x14:formula1>
            <xm:f>Справочник!$J$5:$J$10</xm:f>
          </x14:formula1>
          <xm:sqref>H26</xm:sqref>
        </x14:dataValidation>
        <x14:dataValidation type="list" allowBlank="1" showInputMessage="1" showErrorMessage="1">
          <x14:formula1>
            <xm:f>Справочник!$K$5:$K$6</xm:f>
          </x14:formula1>
          <xm:sqref>I26</xm:sqref>
        </x14:dataValidation>
        <x14:dataValidation type="list" allowBlank="1" showInputMessage="1" showErrorMessage="1">
          <x14:formula1>
            <xm:f>Справочник!$L$5:$L$6</xm:f>
          </x14:formula1>
          <xm:sqref>J26</xm:sqref>
        </x14:dataValidation>
        <x14:dataValidation type="list" allowBlank="1" showInputMessage="1" showErrorMessage="1">
          <x14:formula1>
            <xm:f>Справочник!$M$5:$M$13</xm:f>
          </x14:formula1>
          <xm:sqref>K26</xm:sqref>
        </x14:dataValidation>
        <x14:dataValidation type="list" allowBlank="1" showInputMessage="1" showErrorMessage="1">
          <x14:formula1>
            <xm:f>Справочник!$N$5:$N$9</xm:f>
          </x14:formula1>
          <xm:sqref>L26</xm:sqref>
        </x14:dataValidation>
        <x14:dataValidation type="list" allowBlank="1" showInputMessage="1" showErrorMessage="1">
          <x14:formula1>
            <xm:f>Справочник!$O$5:$O$7</xm:f>
          </x14:formula1>
          <xm:sqref>M26</xm:sqref>
        </x14:dataValidation>
        <x14:dataValidation type="list" allowBlank="1" showInputMessage="1" showErrorMessage="1">
          <x14:formula1>
            <xm:f>Справочник!$B$5:$B$7</xm:f>
          </x14:formula1>
          <xm:sqref>H19</xm:sqref>
        </x14:dataValidation>
        <x14:dataValidation type="list" allowBlank="1" showInputMessage="1" showErrorMessage="1">
          <x14:formula1>
            <xm:f>Справочник!$C$5:$C$6</xm:f>
          </x14:formula1>
          <xm:sqref>I19</xm:sqref>
        </x14:dataValidation>
        <x14:dataValidation type="list" allowBlank="1" showInputMessage="1" showErrorMessage="1">
          <x14:formula1>
            <xm:f>Справочник!$D$5:$D$8</xm:f>
          </x14:formula1>
          <xm:sqref>J19</xm:sqref>
        </x14:dataValidation>
        <x14:dataValidation type="list" allowBlank="1" showInputMessage="1" showErrorMessage="1">
          <x14:formula1>
            <xm:f>Справочник!$E$5:$E$10</xm:f>
          </x14:formula1>
          <xm:sqref>K19</xm:sqref>
        </x14:dataValidation>
        <x14:dataValidation type="list" allowBlank="1" showInputMessage="1" showErrorMessage="1">
          <x14:formula1>
            <xm:f>Справочник!$F$5:$F$6</xm:f>
          </x14:formula1>
          <xm:sqref>L19</xm:sqref>
        </x14:dataValidation>
        <x14:dataValidation type="list" allowBlank="1" showInputMessage="1" showErrorMessage="1">
          <x14:formula1>
            <xm:f>Справочник!$G$5:$G$6</xm:f>
          </x14:formula1>
          <xm:sqref>M19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Check"/>
  <dimension ref="B1:D1"/>
  <sheetViews>
    <sheetView workbookViewId="0">
      <selection activeCell="C25" sqref="C25"/>
    </sheetView>
  </sheetViews>
  <sheetFormatPr defaultRowHeight="15"/>
  <cols>
    <col min="1" max="1" width="4.42578125" customWidth="1"/>
    <col min="2" max="2" width="42.85546875" customWidth="1"/>
    <col min="3" max="3" width="60" customWidth="1"/>
  </cols>
  <sheetData>
    <row r="1" spans="2:4" s="182" customFormat="1">
      <c r="B1" s="182" t="s">
        <v>316</v>
      </c>
      <c r="C1" s="182" t="s">
        <v>317</v>
      </c>
      <c r="D1" s="182" t="s">
        <v>318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s"/>
  <dimension ref="A1:AO38"/>
  <sheetViews>
    <sheetView topLeftCell="Q1" zoomScale="90" zoomScaleNormal="90" workbookViewId="0">
      <selection activeCell="U37" sqref="U37"/>
    </sheetView>
  </sheetViews>
  <sheetFormatPr defaultRowHeight="15"/>
  <cols>
    <col min="1" max="1" width="10.28515625" customWidth="1"/>
    <col min="2" max="2" width="56.5703125" customWidth="1"/>
    <col min="3" max="4" width="22.42578125" customWidth="1"/>
    <col min="5" max="5" width="33.7109375" customWidth="1"/>
    <col min="6" max="7" width="21.5703125" customWidth="1"/>
    <col min="8" max="8" width="20.140625" customWidth="1"/>
    <col min="9" max="9" width="9.140625" customWidth="1"/>
    <col min="10" max="10" width="52.140625" customWidth="1"/>
    <col min="11" max="11" width="18.140625" customWidth="1"/>
    <col min="12" max="12" width="26.7109375" customWidth="1"/>
    <col min="13" max="13" width="32.28515625" customWidth="1"/>
    <col min="14" max="14" width="49.42578125" customWidth="1"/>
    <col min="15" max="15" width="19.7109375" bestFit="1" customWidth="1"/>
    <col min="16" max="16" width="19.7109375" customWidth="1"/>
    <col min="18" max="18" width="49.42578125" customWidth="1"/>
    <col min="19" max="19" width="32.28515625" customWidth="1"/>
    <col min="20" max="20" width="35.140625" customWidth="1"/>
    <col min="21" max="21" width="24.85546875" customWidth="1"/>
    <col min="23" max="23" width="55" customWidth="1"/>
    <col min="24" max="24" width="29.5703125" customWidth="1"/>
    <col min="25" max="25" width="36.140625" customWidth="1"/>
    <col min="26" max="26" width="29.42578125" customWidth="1"/>
    <col min="28" max="28" width="56" customWidth="1"/>
    <col min="29" max="29" width="36.28515625" customWidth="1"/>
    <col min="30" max="30" width="27.28515625" customWidth="1"/>
    <col min="31" max="31" width="9.28515625" customWidth="1"/>
    <col min="33" max="35" width="51.85546875" customWidth="1"/>
    <col min="36" max="36" width="7.7109375" customWidth="1"/>
    <col min="38" max="38" width="53.42578125" customWidth="1"/>
    <col min="39" max="39" width="22.140625" customWidth="1"/>
    <col min="40" max="40" width="23" customWidth="1"/>
    <col min="41" max="41" width="19.5703125" customWidth="1"/>
  </cols>
  <sheetData>
    <row r="1" spans="1:41">
      <c r="B1" t="s">
        <v>269</v>
      </c>
      <c r="C1" t="s">
        <v>270</v>
      </c>
      <c r="D1" t="s">
        <v>271</v>
      </c>
      <c r="E1" t="s">
        <v>272</v>
      </c>
      <c r="F1" t="s">
        <v>273</v>
      </c>
      <c r="G1" t="s">
        <v>274</v>
      </c>
      <c r="J1" t="s">
        <v>275</v>
      </c>
      <c r="K1" t="s">
        <v>276</v>
      </c>
      <c r="L1" t="s">
        <v>277</v>
      </c>
      <c r="M1" t="s">
        <v>278</v>
      </c>
      <c r="N1" t="s">
        <v>279</v>
      </c>
      <c r="O1" t="s">
        <v>280</v>
      </c>
      <c r="R1" t="s">
        <v>281</v>
      </c>
      <c r="S1" t="s">
        <v>282</v>
      </c>
      <c r="T1" t="s">
        <v>283</v>
      </c>
      <c r="U1" t="s">
        <v>284</v>
      </c>
      <c r="W1" t="s">
        <v>285</v>
      </c>
      <c r="X1" t="s">
        <v>286</v>
      </c>
      <c r="Y1" t="s">
        <v>287</v>
      </c>
      <c r="Z1" t="s">
        <v>288</v>
      </c>
      <c r="AB1" t="s">
        <v>289</v>
      </c>
      <c r="AC1" t="s">
        <v>290</v>
      </c>
      <c r="AD1" t="s">
        <v>291</v>
      </c>
      <c r="AG1" t="s">
        <v>304</v>
      </c>
      <c r="AH1" t="s">
        <v>305</v>
      </c>
      <c r="AI1" t="s">
        <v>306</v>
      </c>
      <c r="AL1" t="s">
        <v>292</v>
      </c>
      <c r="AM1" t="s">
        <v>293</v>
      </c>
      <c r="AN1" t="s">
        <v>294</v>
      </c>
    </row>
    <row r="2" spans="1:41">
      <c r="B2" s="57" t="s">
        <v>250</v>
      </c>
      <c r="C2" s="57"/>
      <c r="D2" s="57"/>
      <c r="E2" s="57"/>
      <c r="F2" s="57"/>
      <c r="G2" s="57"/>
      <c r="H2" s="57"/>
      <c r="J2" s="57" t="s">
        <v>251</v>
      </c>
      <c r="K2" s="57"/>
      <c r="L2" s="57"/>
      <c r="M2" s="57"/>
      <c r="N2" s="57"/>
      <c r="O2" s="57"/>
      <c r="P2" s="57"/>
      <c r="R2" s="57" t="s">
        <v>252</v>
      </c>
      <c r="S2" s="57"/>
      <c r="T2" s="57"/>
      <c r="U2" s="57"/>
      <c r="W2" s="57" t="s">
        <v>253</v>
      </c>
      <c r="X2" s="57"/>
      <c r="Y2" s="57"/>
      <c r="Z2" s="57"/>
      <c r="AB2" s="57" t="s">
        <v>254</v>
      </c>
      <c r="AC2" s="57"/>
      <c r="AD2" s="57"/>
      <c r="AE2" s="57"/>
      <c r="AG2" s="57" t="s">
        <v>255</v>
      </c>
      <c r="AH2" s="57"/>
      <c r="AI2" s="57"/>
      <c r="AJ2" s="57"/>
      <c r="AL2" s="57" t="s">
        <v>256</v>
      </c>
    </row>
    <row r="3" spans="1:41" ht="37.5" customHeight="1">
      <c r="B3" s="249" t="s">
        <v>128</v>
      </c>
      <c r="C3" s="249"/>
      <c r="D3" s="249"/>
      <c r="E3" s="249"/>
      <c r="F3" s="249"/>
      <c r="G3" s="249"/>
      <c r="H3" s="196"/>
      <c r="J3" s="249" t="s">
        <v>155</v>
      </c>
      <c r="K3" s="249"/>
      <c r="L3" s="249"/>
      <c r="M3" s="249"/>
      <c r="N3" s="249"/>
      <c r="O3" s="249"/>
      <c r="P3" s="249"/>
      <c r="Q3" s="76"/>
      <c r="R3" s="253" t="s">
        <v>181</v>
      </c>
      <c r="S3" s="253"/>
      <c r="T3" s="253"/>
      <c r="U3" s="253"/>
      <c r="W3" s="253" t="s">
        <v>200</v>
      </c>
      <c r="X3" s="253"/>
      <c r="Y3" s="253"/>
      <c r="Z3" s="253"/>
      <c r="AB3" s="254" t="s">
        <v>227</v>
      </c>
      <c r="AC3" s="255"/>
      <c r="AD3" s="256"/>
      <c r="AE3" s="77"/>
      <c r="AG3" s="253" t="s">
        <v>229</v>
      </c>
      <c r="AH3" s="253"/>
      <c r="AI3" s="253"/>
      <c r="AJ3" s="77"/>
      <c r="AL3" s="250" t="s">
        <v>241</v>
      </c>
      <c r="AM3" s="251"/>
      <c r="AN3" s="251"/>
      <c r="AO3" s="252"/>
    </row>
    <row r="4" spans="1:41" ht="47.25" customHeight="1">
      <c r="A4" s="91"/>
      <c r="B4" s="66" t="s">
        <v>129</v>
      </c>
      <c r="C4" s="68" t="s">
        <v>135</v>
      </c>
      <c r="D4" s="66" t="s">
        <v>138</v>
      </c>
      <c r="E4" s="66" t="s">
        <v>143</v>
      </c>
      <c r="F4" s="66" t="s">
        <v>150</v>
      </c>
      <c r="G4" s="66" t="s">
        <v>153</v>
      </c>
      <c r="H4" s="91"/>
      <c r="J4" s="197" t="s">
        <v>156</v>
      </c>
      <c r="K4" s="198" t="s">
        <v>163</v>
      </c>
      <c r="L4" s="197" t="s">
        <v>166</v>
      </c>
      <c r="M4" s="197" t="s">
        <v>143</v>
      </c>
      <c r="N4" s="199" t="s">
        <v>173</v>
      </c>
      <c r="O4" s="197" t="s">
        <v>153</v>
      </c>
      <c r="P4" s="91"/>
      <c r="Q4" s="76"/>
      <c r="R4" s="66" t="s">
        <v>182</v>
      </c>
      <c r="S4" s="68" t="s">
        <v>189</v>
      </c>
      <c r="T4" s="69" t="s">
        <v>195</v>
      </c>
      <c r="U4" s="66" t="s">
        <v>153</v>
      </c>
      <c r="W4" s="63" t="s">
        <v>201</v>
      </c>
      <c r="X4" s="63" t="s">
        <v>207</v>
      </c>
      <c r="Y4" s="65" t="s">
        <v>210</v>
      </c>
      <c r="Z4" s="79" t="s">
        <v>223</v>
      </c>
      <c r="AB4" s="63" t="s">
        <v>207</v>
      </c>
      <c r="AC4" s="68" t="s">
        <v>210</v>
      </c>
      <c r="AD4" s="66" t="s">
        <v>201</v>
      </c>
      <c r="AE4" s="78"/>
      <c r="AG4" s="66" t="s">
        <v>207</v>
      </c>
      <c r="AH4" s="68" t="s">
        <v>210</v>
      </c>
      <c r="AI4" s="66" t="s">
        <v>201</v>
      </c>
      <c r="AJ4" s="78"/>
      <c r="AL4" s="66" t="s">
        <v>242</v>
      </c>
      <c r="AM4" s="68" t="s">
        <v>245</v>
      </c>
      <c r="AN4" s="66" t="s">
        <v>201</v>
      </c>
      <c r="AO4" s="91"/>
    </row>
    <row r="5" spans="1:41" ht="15" customHeight="1">
      <c r="A5" s="81"/>
      <c r="B5" s="67" t="s">
        <v>130</v>
      </c>
      <c r="C5" s="67" t="s">
        <v>136</v>
      </c>
      <c r="D5" s="67" t="s">
        <v>139</v>
      </c>
      <c r="E5" s="67" t="s">
        <v>144</v>
      </c>
      <c r="F5" s="67" t="s">
        <v>151</v>
      </c>
      <c r="G5" s="67" t="s">
        <v>93</v>
      </c>
      <c r="H5" s="81"/>
      <c r="J5" s="67" t="s">
        <v>157</v>
      </c>
      <c r="K5" s="67" t="s">
        <v>164</v>
      </c>
      <c r="L5" s="67" t="s">
        <v>167</v>
      </c>
      <c r="M5" s="67" t="s">
        <v>144</v>
      </c>
      <c r="N5" s="67" t="s">
        <v>174</v>
      </c>
      <c r="O5" s="67" t="s">
        <v>93</v>
      </c>
      <c r="P5" s="81"/>
      <c r="Q5" s="76"/>
      <c r="R5" s="67" t="s">
        <v>183</v>
      </c>
      <c r="S5" s="67" t="s">
        <v>190</v>
      </c>
      <c r="T5" s="67" t="s">
        <v>196</v>
      </c>
      <c r="U5" s="67" t="s">
        <v>93</v>
      </c>
      <c r="W5" s="67" t="s">
        <v>202</v>
      </c>
      <c r="X5" s="82" t="s">
        <v>208</v>
      </c>
      <c r="Y5" s="64" t="s">
        <v>211</v>
      </c>
      <c r="Z5" s="67" t="s">
        <v>224</v>
      </c>
      <c r="AB5" s="70" t="s">
        <v>208</v>
      </c>
      <c r="AC5" s="67" t="s">
        <v>211</v>
      </c>
      <c r="AD5" s="67" t="s">
        <v>101</v>
      </c>
      <c r="AE5" s="80"/>
      <c r="AG5" s="70" t="s">
        <v>208</v>
      </c>
      <c r="AH5" s="67" t="s">
        <v>230</v>
      </c>
      <c r="AI5" s="67" t="s">
        <v>108</v>
      </c>
      <c r="AJ5" s="80"/>
      <c r="AL5" s="83" t="s">
        <v>243</v>
      </c>
      <c r="AM5" s="67" t="s">
        <v>246</v>
      </c>
      <c r="AN5" s="67" t="s">
        <v>93</v>
      </c>
      <c r="AO5" s="81"/>
    </row>
    <row r="6" spans="1:41" ht="15" customHeight="1">
      <c r="A6" s="81"/>
      <c r="B6" s="67" t="s">
        <v>131</v>
      </c>
      <c r="C6" s="67" t="s">
        <v>137</v>
      </c>
      <c r="D6" s="67" t="s">
        <v>140</v>
      </c>
      <c r="E6" s="67" t="s">
        <v>145</v>
      </c>
      <c r="F6" s="67" t="s">
        <v>152</v>
      </c>
      <c r="G6" s="67" t="s">
        <v>94</v>
      </c>
      <c r="H6" s="81"/>
      <c r="J6" s="67" t="s">
        <v>158</v>
      </c>
      <c r="K6" s="67" t="s">
        <v>165</v>
      </c>
      <c r="L6" s="67" t="s">
        <v>168</v>
      </c>
      <c r="M6" s="67" t="s">
        <v>145</v>
      </c>
      <c r="N6" s="67" t="s">
        <v>175</v>
      </c>
      <c r="O6" s="67" t="s">
        <v>179</v>
      </c>
      <c r="P6" s="81"/>
      <c r="Q6" s="76"/>
      <c r="R6" s="67" t="s">
        <v>184</v>
      </c>
      <c r="S6" s="67" t="s">
        <v>191</v>
      </c>
      <c r="T6" s="67" t="s">
        <v>197</v>
      </c>
      <c r="U6" s="67" t="s">
        <v>94</v>
      </c>
      <c r="W6" s="67" t="s">
        <v>203</v>
      </c>
      <c r="X6" s="82" t="s">
        <v>209</v>
      </c>
      <c r="Y6" s="67" t="s">
        <v>212</v>
      </c>
      <c r="Z6" s="67" t="s">
        <v>225</v>
      </c>
      <c r="AB6" s="70" t="s">
        <v>209</v>
      </c>
      <c r="AC6" s="67" t="s">
        <v>212</v>
      </c>
      <c r="AD6" s="67" t="s">
        <v>102</v>
      </c>
      <c r="AE6" s="80"/>
      <c r="AG6" s="70" t="s">
        <v>209</v>
      </c>
      <c r="AH6" s="67" t="s">
        <v>231</v>
      </c>
      <c r="AI6" s="67" t="s">
        <v>240</v>
      </c>
      <c r="AJ6" s="80"/>
      <c r="AL6" s="70" t="s">
        <v>244</v>
      </c>
      <c r="AM6" s="67" t="s">
        <v>247</v>
      </c>
      <c r="AN6" s="67" t="s">
        <v>94</v>
      </c>
      <c r="AO6" s="81"/>
    </row>
    <row r="7" spans="1:41" ht="20.25" customHeight="1">
      <c r="A7" s="81"/>
      <c r="B7" s="67" t="s">
        <v>132</v>
      </c>
      <c r="C7" s="80"/>
      <c r="D7" s="67" t="s">
        <v>141</v>
      </c>
      <c r="E7" s="67" t="s">
        <v>146</v>
      </c>
      <c r="F7" s="80"/>
      <c r="G7" s="67" t="s">
        <v>154</v>
      </c>
      <c r="H7" s="80"/>
      <c r="I7" s="58"/>
      <c r="J7" s="67" t="s">
        <v>159</v>
      </c>
      <c r="K7" s="81"/>
      <c r="L7" s="81"/>
      <c r="M7" s="67" t="s">
        <v>146</v>
      </c>
      <c r="N7" s="67" t="s">
        <v>176</v>
      </c>
      <c r="O7" s="67" t="s">
        <v>180</v>
      </c>
      <c r="P7" s="81"/>
      <c r="Q7" s="76"/>
      <c r="R7" s="73" t="s">
        <v>185</v>
      </c>
      <c r="S7" s="67" t="s">
        <v>192</v>
      </c>
      <c r="T7" s="67" t="s">
        <v>198</v>
      </c>
      <c r="U7" s="67" t="s">
        <v>95</v>
      </c>
      <c r="W7" s="73" t="s">
        <v>102</v>
      </c>
      <c r="X7" s="84"/>
      <c r="Y7" s="67" t="s">
        <v>213</v>
      </c>
      <c r="Z7" s="67" t="s">
        <v>226</v>
      </c>
      <c r="AB7" s="85"/>
      <c r="AC7" s="67" t="s">
        <v>213</v>
      </c>
      <c r="AD7" s="85"/>
      <c r="AE7" s="85"/>
      <c r="AG7" s="85"/>
      <c r="AH7" s="67" t="s">
        <v>232</v>
      </c>
      <c r="AI7" s="67" t="s">
        <v>109</v>
      </c>
      <c r="AJ7" s="80"/>
      <c r="AL7" s="85"/>
      <c r="AM7" s="67" t="s">
        <v>248</v>
      </c>
      <c r="AN7" s="67" t="s">
        <v>95</v>
      </c>
    </row>
    <row r="8" spans="1:41" ht="18.75" customHeight="1">
      <c r="A8" s="58"/>
      <c r="B8" s="56" t="s">
        <v>133</v>
      </c>
      <c r="C8" s="86"/>
      <c r="D8" s="67" t="s">
        <v>142</v>
      </c>
      <c r="E8" s="67" t="s">
        <v>147</v>
      </c>
      <c r="F8" s="86"/>
      <c r="G8" s="67" t="s">
        <v>96</v>
      </c>
      <c r="H8" s="80"/>
      <c r="I8" s="58"/>
      <c r="J8" s="67" t="s">
        <v>160</v>
      </c>
      <c r="K8" s="81"/>
      <c r="L8" s="81"/>
      <c r="M8" s="67" t="s">
        <v>169</v>
      </c>
      <c r="N8" s="67" t="s">
        <v>177</v>
      </c>
      <c r="O8" s="67" t="s">
        <v>154</v>
      </c>
      <c r="P8" s="81"/>
      <c r="Q8" s="76"/>
      <c r="R8" s="72" t="s">
        <v>186</v>
      </c>
      <c r="S8" s="67" t="s">
        <v>193</v>
      </c>
      <c r="T8" s="67" t="s">
        <v>199</v>
      </c>
      <c r="U8" s="67" t="s">
        <v>96</v>
      </c>
      <c r="W8" s="72" t="s">
        <v>204</v>
      </c>
      <c r="X8" s="87"/>
      <c r="Y8" s="67" t="s">
        <v>214</v>
      </c>
      <c r="Z8" s="87"/>
      <c r="AB8" s="81"/>
      <c r="AC8" s="88" t="s">
        <v>214</v>
      </c>
      <c r="AD8" s="81"/>
      <c r="AE8" s="81"/>
      <c r="AG8" s="81"/>
      <c r="AH8" s="67" t="s">
        <v>233</v>
      </c>
      <c r="AI8" s="67" t="s">
        <v>110</v>
      </c>
      <c r="AJ8" s="80"/>
      <c r="AL8" s="81"/>
      <c r="AN8" s="67" t="s">
        <v>96</v>
      </c>
    </row>
    <row r="9" spans="1:41" ht="33" customHeight="1">
      <c r="A9" s="58"/>
      <c r="B9" s="67" t="s">
        <v>134</v>
      </c>
      <c r="C9" s="80"/>
      <c r="D9" s="80"/>
      <c r="E9" s="67" t="s">
        <v>148</v>
      </c>
      <c r="F9" s="80"/>
      <c r="G9" s="80"/>
      <c r="H9" s="80"/>
      <c r="I9" s="58"/>
      <c r="J9" s="67" t="s">
        <v>161</v>
      </c>
      <c r="K9" s="81"/>
      <c r="L9" s="81"/>
      <c r="M9" s="67" t="s">
        <v>170</v>
      </c>
      <c r="N9" s="67" t="s">
        <v>178</v>
      </c>
      <c r="O9" s="67" t="s">
        <v>96</v>
      </c>
      <c r="P9" s="81"/>
      <c r="Q9" s="76"/>
      <c r="R9" s="72" t="s">
        <v>187</v>
      </c>
      <c r="S9" s="67" t="s">
        <v>194</v>
      </c>
      <c r="T9" s="87"/>
      <c r="U9" s="87"/>
      <c r="W9" s="72" t="s">
        <v>205</v>
      </c>
      <c r="X9" s="87"/>
      <c r="Y9" s="67" t="s">
        <v>215</v>
      </c>
      <c r="Z9" s="87"/>
      <c r="AB9" s="81"/>
      <c r="AC9" s="88" t="s">
        <v>215</v>
      </c>
      <c r="AD9" s="81"/>
      <c r="AE9" s="81"/>
      <c r="AG9" s="81"/>
      <c r="AH9" s="67" t="s">
        <v>234</v>
      </c>
      <c r="AI9" s="67" t="s">
        <v>111</v>
      </c>
      <c r="AJ9" s="80"/>
      <c r="AL9" s="81"/>
    </row>
    <row r="10" spans="1:41" ht="15" customHeight="1">
      <c r="B10" s="85"/>
      <c r="C10" s="85"/>
      <c r="D10" s="85"/>
      <c r="E10" s="88" t="s">
        <v>149</v>
      </c>
      <c r="F10" s="85"/>
      <c r="G10" s="85"/>
      <c r="H10" s="85"/>
      <c r="J10" s="67" t="s">
        <v>162</v>
      </c>
      <c r="K10" s="81"/>
      <c r="L10" s="81"/>
      <c r="M10" s="67" t="s">
        <v>171</v>
      </c>
      <c r="N10" s="81"/>
      <c r="O10" s="81"/>
      <c r="P10" s="81"/>
      <c r="Q10" s="76"/>
      <c r="R10" s="67" t="s">
        <v>188</v>
      </c>
      <c r="S10" s="80"/>
      <c r="T10" s="80"/>
      <c r="U10" s="80"/>
      <c r="W10" s="72" t="s">
        <v>206</v>
      </c>
      <c r="X10" s="87"/>
      <c r="Y10" s="67" t="s">
        <v>216</v>
      </c>
      <c r="Z10" s="87"/>
      <c r="AB10" s="81"/>
      <c r="AC10" s="88" t="s">
        <v>216</v>
      </c>
      <c r="AD10" s="81"/>
      <c r="AE10" s="81"/>
      <c r="AG10" s="81"/>
      <c r="AH10" s="67" t="s">
        <v>235</v>
      </c>
      <c r="AI10" s="80"/>
      <c r="AJ10" s="80"/>
      <c r="AL10" s="81"/>
    </row>
    <row r="11" spans="1:41">
      <c r="B11" s="81"/>
      <c r="C11" s="81"/>
      <c r="D11" s="81"/>
      <c r="E11" s="81"/>
      <c r="F11" s="81"/>
      <c r="G11" s="81"/>
      <c r="H11" s="81"/>
      <c r="J11" s="85"/>
      <c r="K11" s="85"/>
      <c r="L11" s="85"/>
      <c r="M11" s="67" t="s">
        <v>172</v>
      </c>
      <c r="N11" s="85"/>
      <c r="O11" s="85"/>
      <c r="P11" s="85"/>
      <c r="Q11" s="76"/>
      <c r="R11" s="85"/>
      <c r="S11" s="85"/>
      <c r="T11" s="85"/>
      <c r="U11" s="85"/>
      <c r="W11" s="78"/>
      <c r="X11" s="78"/>
      <c r="Y11" s="88" t="s">
        <v>217</v>
      </c>
      <c r="Z11" s="78"/>
      <c r="AB11" s="81"/>
      <c r="AC11" s="88" t="s">
        <v>217</v>
      </c>
      <c r="AD11" s="81"/>
      <c r="AE11" s="81"/>
      <c r="AG11" s="81"/>
      <c r="AH11" s="67" t="s">
        <v>236</v>
      </c>
      <c r="AI11" s="80"/>
      <c r="AJ11" s="80"/>
      <c r="AL11" s="78"/>
    </row>
    <row r="12" spans="1:41" ht="15" customHeight="1">
      <c r="B12" s="81"/>
      <c r="C12" s="81"/>
      <c r="D12" s="81"/>
      <c r="E12" s="81"/>
      <c r="F12" s="81"/>
      <c r="G12" s="81"/>
      <c r="H12" s="81"/>
      <c r="J12" s="81"/>
      <c r="K12" s="81"/>
      <c r="L12" s="81"/>
      <c r="M12" s="67" t="s">
        <v>148</v>
      </c>
      <c r="N12" s="81"/>
      <c r="O12" s="81"/>
      <c r="P12" s="81"/>
      <c r="Q12" s="76"/>
      <c r="R12" s="81"/>
      <c r="S12" s="81"/>
      <c r="T12" s="81"/>
      <c r="U12" s="81"/>
      <c r="W12" s="89"/>
      <c r="X12" s="89"/>
      <c r="Y12" s="88" t="s">
        <v>218</v>
      </c>
      <c r="Z12" s="89"/>
      <c r="AB12" s="81"/>
      <c r="AC12" s="88" t="s">
        <v>218</v>
      </c>
      <c r="AD12" s="81"/>
      <c r="AE12" s="81"/>
      <c r="AG12" s="81"/>
      <c r="AH12" s="67" t="s">
        <v>237</v>
      </c>
      <c r="AI12" s="80"/>
      <c r="AJ12" s="80"/>
      <c r="AL12" s="81"/>
    </row>
    <row r="13" spans="1:41" ht="15" customHeight="1">
      <c r="B13" s="78"/>
      <c r="C13" s="78"/>
      <c r="D13" s="78"/>
      <c r="E13" s="78"/>
      <c r="F13" s="78"/>
      <c r="G13" s="78"/>
      <c r="H13" s="78"/>
      <c r="J13" s="81"/>
      <c r="K13" s="81"/>
      <c r="L13" s="81"/>
      <c r="M13" s="67" t="s">
        <v>149</v>
      </c>
      <c r="N13" s="81"/>
      <c r="O13" s="81"/>
      <c r="P13" s="81"/>
      <c r="Q13" s="76"/>
      <c r="R13" s="81"/>
      <c r="S13" s="81"/>
      <c r="T13" s="81"/>
      <c r="U13" s="81"/>
      <c r="W13" s="89"/>
      <c r="X13" s="89"/>
      <c r="Y13" s="88" t="s">
        <v>219</v>
      </c>
      <c r="Z13" s="89"/>
      <c r="AB13" s="81"/>
      <c r="AC13" s="88" t="s">
        <v>219</v>
      </c>
      <c r="AD13" s="81"/>
      <c r="AE13" s="81"/>
      <c r="AG13" s="81"/>
      <c r="AH13" s="67" t="s">
        <v>238</v>
      </c>
      <c r="AI13" s="80"/>
      <c r="AJ13" s="80"/>
      <c r="AL13" s="81"/>
    </row>
    <row r="14" spans="1:41">
      <c r="B14" s="81"/>
      <c r="C14" s="81"/>
      <c r="D14" s="81"/>
      <c r="E14" s="81"/>
      <c r="F14" s="81"/>
      <c r="G14" s="81"/>
      <c r="H14" s="81"/>
      <c r="J14" s="78"/>
      <c r="K14" s="78"/>
      <c r="L14" s="78"/>
      <c r="M14" s="78"/>
      <c r="N14" s="78"/>
      <c r="O14" s="78"/>
      <c r="P14" s="78"/>
      <c r="Q14" s="76"/>
      <c r="R14" s="81"/>
      <c r="S14" s="81"/>
      <c r="T14" s="81"/>
      <c r="U14" s="81"/>
      <c r="W14" s="85"/>
      <c r="X14" s="85"/>
      <c r="Y14" s="88" t="s">
        <v>220</v>
      </c>
      <c r="Z14" s="85"/>
      <c r="AB14" s="81"/>
      <c r="AC14" s="88" t="s">
        <v>220</v>
      </c>
      <c r="AD14" s="81"/>
      <c r="AE14" s="81"/>
      <c r="AG14" s="81"/>
      <c r="AH14" s="67" t="s">
        <v>239</v>
      </c>
      <c r="AI14" s="80"/>
      <c r="AJ14" s="80"/>
      <c r="AL14" s="81"/>
    </row>
    <row r="15" spans="1:41">
      <c r="B15" s="81"/>
      <c r="C15" s="81"/>
      <c r="D15" s="81"/>
      <c r="E15" s="81"/>
      <c r="F15" s="81"/>
      <c r="G15" s="81"/>
      <c r="H15" s="81"/>
      <c r="J15" s="81"/>
      <c r="K15" s="81"/>
      <c r="L15" s="81"/>
      <c r="M15" s="81"/>
      <c r="N15" s="81"/>
      <c r="O15" s="81"/>
      <c r="P15" s="81"/>
      <c r="Q15" s="76"/>
      <c r="R15" s="81"/>
      <c r="S15" s="81"/>
      <c r="T15" s="81"/>
      <c r="U15" s="81"/>
      <c r="W15" s="81"/>
      <c r="X15" s="81"/>
      <c r="Y15" s="88" t="s">
        <v>221</v>
      </c>
      <c r="Z15" s="81"/>
      <c r="AB15" s="81"/>
      <c r="AC15" s="88" t="s">
        <v>228</v>
      </c>
      <c r="AD15" s="81"/>
      <c r="AE15" s="81"/>
      <c r="AG15" s="81"/>
      <c r="AH15" s="80"/>
      <c r="AI15" s="80"/>
      <c r="AJ15" s="80"/>
      <c r="AL15" s="81"/>
    </row>
    <row r="16" spans="1:41">
      <c r="B16" s="81"/>
      <c r="C16" s="81"/>
      <c r="D16" s="81"/>
      <c r="E16" s="81"/>
      <c r="F16" s="81"/>
      <c r="G16" s="81"/>
      <c r="H16" s="81"/>
      <c r="J16" s="81"/>
      <c r="K16" s="81"/>
      <c r="L16" s="81"/>
      <c r="M16" s="81"/>
      <c r="N16" s="81"/>
      <c r="O16" s="81"/>
      <c r="P16" s="81"/>
      <c r="Q16" s="76"/>
      <c r="R16" s="81"/>
      <c r="S16" s="81"/>
      <c r="T16" s="81"/>
      <c r="U16" s="81"/>
      <c r="W16" s="81"/>
      <c r="X16" s="81"/>
      <c r="Y16" s="88" t="s">
        <v>222</v>
      </c>
      <c r="Z16" s="81"/>
      <c r="AB16" s="81"/>
      <c r="AC16" s="81"/>
      <c r="AD16" s="81"/>
      <c r="AE16" s="81"/>
      <c r="AG16" s="81"/>
      <c r="AH16" s="80"/>
      <c r="AI16" s="80"/>
      <c r="AJ16" s="80"/>
      <c r="AL16" s="90"/>
    </row>
    <row r="17" spans="2:38" ht="27.75" customHeight="1">
      <c r="B17" s="81"/>
      <c r="C17" s="81"/>
      <c r="D17" s="81"/>
      <c r="E17" s="81"/>
      <c r="F17" s="81"/>
      <c r="G17" s="81"/>
      <c r="H17" s="81"/>
      <c r="J17" s="78"/>
      <c r="K17" s="78"/>
      <c r="L17" s="78"/>
      <c r="M17" s="78"/>
      <c r="N17" s="78"/>
      <c r="O17" s="78"/>
      <c r="P17" s="78"/>
      <c r="Q17" s="76"/>
      <c r="R17" s="91"/>
      <c r="S17" s="91"/>
      <c r="T17" s="91"/>
      <c r="U17" s="91"/>
      <c r="W17" s="81"/>
      <c r="X17" s="81"/>
      <c r="Y17" s="81"/>
      <c r="Z17" s="81"/>
      <c r="AB17" s="81"/>
      <c r="AC17" s="81"/>
      <c r="AD17" s="81"/>
      <c r="AE17" s="81"/>
      <c r="AG17" s="81"/>
      <c r="AH17" s="81"/>
      <c r="AI17" s="81"/>
      <c r="AJ17" s="81"/>
      <c r="AL17" s="71"/>
    </row>
    <row r="18" spans="2:38" ht="13.5" customHeight="1">
      <c r="B18" s="78"/>
      <c r="C18" s="78"/>
      <c r="D18" s="78"/>
      <c r="E18" s="78"/>
      <c r="F18" s="78"/>
      <c r="G18" s="78"/>
      <c r="H18" s="78"/>
      <c r="J18" s="81"/>
      <c r="K18" s="81"/>
      <c r="L18" s="81"/>
      <c r="M18" s="81"/>
      <c r="N18" s="81"/>
      <c r="O18" s="81"/>
      <c r="P18" s="81"/>
      <c r="Q18" s="76"/>
      <c r="R18" s="81"/>
      <c r="S18" s="81"/>
      <c r="T18" s="81"/>
      <c r="U18" s="81"/>
      <c r="W18" s="81"/>
      <c r="X18" s="81"/>
      <c r="Y18" s="81"/>
      <c r="Z18" s="81"/>
      <c r="AB18" s="81"/>
      <c r="AC18" s="81"/>
      <c r="AD18" s="81"/>
      <c r="AE18" s="81"/>
      <c r="AG18" s="78"/>
      <c r="AH18" s="78"/>
      <c r="AI18" s="78"/>
      <c r="AJ18" s="78"/>
      <c r="AL18" s="71"/>
    </row>
    <row r="19" spans="2:38">
      <c r="B19" s="81"/>
      <c r="C19" s="81"/>
      <c r="D19" s="81"/>
      <c r="E19" s="81"/>
      <c r="F19" s="81"/>
      <c r="G19" s="81"/>
      <c r="H19" s="81"/>
      <c r="J19" s="81"/>
      <c r="K19" s="81"/>
      <c r="L19" s="81"/>
      <c r="M19" s="81"/>
      <c r="N19" s="81"/>
      <c r="O19" s="81"/>
      <c r="P19" s="81"/>
      <c r="Q19" s="76"/>
      <c r="R19" s="81"/>
      <c r="S19" s="81"/>
      <c r="T19" s="81"/>
      <c r="U19" s="81"/>
      <c r="W19" s="81"/>
      <c r="X19" s="81"/>
      <c r="Y19" s="81"/>
      <c r="Z19" s="81"/>
      <c r="AB19" s="78"/>
      <c r="AC19" s="78"/>
      <c r="AD19" s="78"/>
      <c r="AE19" s="78"/>
      <c r="AG19" s="81"/>
      <c r="AH19" s="81"/>
      <c r="AI19" s="81"/>
      <c r="AJ19" s="81"/>
    </row>
    <row r="20" spans="2:38">
      <c r="B20" s="81"/>
      <c r="C20" s="81"/>
      <c r="D20" s="81"/>
      <c r="E20" s="81"/>
      <c r="F20" s="81"/>
      <c r="G20" s="81"/>
      <c r="H20" s="81"/>
      <c r="J20" s="81"/>
      <c r="K20" s="81"/>
      <c r="L20" s="81"/>
      <c r="M20" s="81"/>
      <c r="N20" s="81"/>
      <c r="O20" s="81"/>
      <c r="P20" s="81"/>
      <c r="Q20" s="76"/>
      <c r="R20" s="81"/>
      <c r="S20" s="81"/>
      <c r="T20" s="81"/>
      <c r="U20" s="81"/>
      <c r="W20" s="81"/>
      <c r="X20" s="81"/>
      <c r="Y20" s="81"/>
      <c r="Z20" s="81"/>
      <c r="AB20" s="81"/>
      <c r="AC20" s="81"/>
      <c r="AD20" s="81"/>
      <c r="AE20" s="81"/>
      <c r="AG20" s="81"/>
      <c r="AH20" s="81"/>
      <c r="AI20" s="81"/>
      <c r="AJ20" s="81"/>
    </row>
    <row r="21" spans="2:38">
      <c r="B21" s="81"/>
      <c r="C21" s="81"/>
      <c r="D21" s="81"/>
      <c r="E21" s="81"/>
      <c r="F21" s="81"/>
      <c r="G21" s="81"/>
      <c r="H21" s="81"/>
      <c r="J21" s="81"/>
      <c r="K21" s="81"/>
      <c r="L21" s="81"/>
      <c r="M21" s="81"/>
      <c r="N21" s="81"/>
      <c r="O21" s="81"/>
      <c r="P21" s="81"/>
      <c r="Q21" s="76"/>
      <c r="R21" s="81"/>
      <c r="S21" s="81"/>
      <c r="T21" s="81"/>
      <c r="U21" s="81"/>
      <c r="W21" s="81"/>
      <c r="X21" s="81"/>
      <c r="Y21" s="81"/>
      <c r="Z21" s="81"/>
      <c r="AB21" s="81"/>
      <c r="AC21" s="81"/>
      <c r="AD21" s="81"/>
      <c r="AE21" s="81"/>
      <c r="AG21" s="81"/>
      <c r="AH21" s="80"/>
      <c r="AI21" s="80"/>
      <c r="AJ21" s="80"/>
    </row>
    <row r="22" spans="2:38">
      <c r="B22" s="81"/>
      <c r="C22" s="81"/>
      <c r="D22" s="81"/>
      <c r="E22" s="81"/>
      <c r="F22" s="81"/>
      <c r="G22" s="81"/>
      <c r="H22" s="81"/>
      <c r="J22" s="81"/>
      <c r="K22" s="81"/>
      <c r="L22" s="81"/>
      <c r="M22" s="81"/>
      <c r="N22" s="81"/>
      <c r="O22" s="81"/>
      <c r="P22" s="81"/>
      <c r="Q22" s="76"/>
      <c r="R22" s="78"/>
      <c r="S22" s="78"/>
      <c r="T22" s="78"/>
      <c r="U22" s="78"/>
      <c r="W22" s="81"/>
      <c r="X22" s="81"/>
      <c r="Y22" s="81"/>
      <c r="Z22" s="81"/>
      <c r="AB22" s="76"/>
      <c r="AC22" s="76"/>
      <c r="AD22" s="76"/>
      <c r="AE22" s="76"/>
      <c r="AG22" s="81"/>
      <c r="AH22" s="80"/>
      <c r="AI22" s="80"/>
      <c r="AJ22" s="80"/>
    </row>
    <row r="23" spans="2:38">
      <c r="B23" s="81"/>
      <c r="C23" s="81"/>
      <c r="D23" s="81"/>
      <c r="E23" s="81"/>
      <c r="F23" s="81"/>
      <c r="G23" s="81"/>
      <c r="H23" s="81"/>
      <c r="J23" s="81"/>
      <c r="K23" s="81"/>
      <c r="L23" s="81"/>
      <c r="M23" s="81"/>
      <c r="N23" s="81"/>
      <c r="O23" s="81"/>
      <c r="P23" s="81"/>
      <c r="Q23" s="76"/>
      <c r="R23" s="81"/>
      <c r="S23" s="81"/>
      <c r="T23" s="81"/>
      <c r="U23" s="81"/>
      <c r="W23" s="81"/>
      <c r="X23" s="81"/>
      <c r="Y23" s="81"/>
      <c r="Z23" s="81"/>
      <c r="AC23" s="76"/>
      <c r="AD23" s="76"/>
      <c r="AE23" s="76"/>
      <c r="AG23" s="81"/>
      <c r="AH23" s="80"/>
      <c r="AI23" s="80"/>
      <c r="AJ23" s="80"/>
    </row>
    <row r="24" spans="2:38">
      <c r="B24" s="81"/>
      <c r="C24" s="81"/>
      <c r="D24" s="81"/>
      <c r="E24" s="81"/>
      <c r="F24" s="81"/>
      <c r="G24" s="81"/>
      <c r="H24" s="81"/>
      <c r="J24" s="81"/>
      <c r="K24" s="81"/>
      <c r="L24" s="81"/>
      <c r="M24" s="81"/>
      <c r="N24" s="81"/>
      <c r="O24" s="81"/>
      <c r="P24" s="81"/>
      <c r="Q24" s="76"/>
      <c r="R24" s="81"/>
      <c r="S24" s="81"/>
      <c r="T24" s="81"/>
      <c r="U24" s="81"/>
      <c r="W24" s="81"/>
      <c r="X24" s="81"/>
      <c r="Y24" s="81"/>
      <c r="Z24" s="81"/>
    </row>
    <row r="25" spans="2:38">
      <c r="B25" s="78"/>
      <c r="C25" s="78"/>
      <c r="D25" s="78"/>
      <c r="E25" s="78"/>
      <c r="F25" s="78"/>
      <c r="G25" s="78"/>
      <c r="H25" s="78"/>
      <c r="J25" s="81"/>
      <c r="K25" s="81"/>
      <c r="L25" s="81"/>
      <c r="M25" s="81"/>
      <c r="N25" s="81"/>
      <c r="O25" s="81"/>
      <c r="P25" s="81"/>
      <c r="Q25" s="76"/>
      <c r="R25" s="81"/>
      <c r="S25" s="81"/>
      <c r="T25" s="81"/>
      <c r="U25" s="81"/>
      <c r="W25" s="81"/>
      <c r="X25" s="81"/>
      <c r="Y25" s="81"/>
      <c r="Z25" s="81"/>
    </row>
    <row r="26" spans="2:38">
      <c r="B26" s="81"/>
      <c r="C26" s="81"/>
      <c r="D26" s="81"/>
      <c r="E26" s="81"/>
      <c r="F26" s="81"/>
      <c r="G26" s="81"/>
      <c r="H26" s="81"/>
      <c r="J26" s="81"/>
      <c r="K26" s="81"/>
      <c r="L26" s="81"/>
      <c r="M26" s="81"/>
      <c r="N26" s="81"/>
      <c r="O26" s="81"/>
      <c r="P26" s="81"/>
      <c r="Q26" s="76"/>
      <c r="R26" s="81"/>
      <c r="S26" s="81"/>
      <c r="T26" s="81"/>
      <c r="U26" s="81"/>
      <c r="W26" s="81"/>
      <c r="X26" s="81"/>
      <c r="Y26" s="81"/>
      <c r="Z26" s="81"/>
    </row>
    <row r="27" spans="2:38" ht="15" customHeight="1">
      <c r="B27" s="81"/>
      <c r="C27" s="81"/>
      <c r="D27" s="81"/>
      <c r="E27" s="81"/>
      <c r="F27" s="81"/>
      <c r="G27" s="81"/>
      <c r="H27" s="81"/>
      <c r="J27" s="91"/>
      <c r="K27" s="91"/>
      <c r="L27" s="91"/>
      <c r="M27" s="91"/>
      <c r="N27" s="91"/>
      <c r="O27" s="91"/>
      <c r="P27" s="91"/>
      <c r="Q27" s="76"/>
      <c r="R27" s="92"/>
      <c r="S27" s="92"/>
      <c r="T27" s="92"/>
      <c r="U27" s="92"/>
      <c r="W27" s="93"/>
      <c r="X27" s="93"/>
      <c r="Y27" s="93"/>
      <c r="Z27" s="93"/>
    </row>
    <row r="28" spans="2:38">
      <c r="B28" s="78"/>
      <c r="C28" s="78"/>
      <c r="D28" s="78"/>
      <c r="E28" s="78"/>
      <c r="F28" s="78"/>
      <c r="G28" s="78"/>
      <c r="H28" s="78"/>
      <c r="J28" s="81"/>
      <c r="K28" s="81"/>
      <c r="L28" s="81"/>
      <c r="M28" s="81"/>
      <c r="N28" s="81"/>
      <c r="O28" s="81"/>
      <c r="P28" s="81"/>
      <c r="Q28" s="76"/>
      <c r="W28" s="81"/>
      <c r="X28" s="81"/>
      <c r="Y28" s="81"/>
      <c r="Z28" s="81"/>
    </row>
    <row r="29" spans="2:38">
      <c r="B29" s="81"/>
      <c r="C29" s="81"/>
      <c r="D29" s="81"/>
      <c r="E29" s="81"/>
      <c r="F29" s="81"/>
      <c r="G29" s="81"/>
      <c r="H29" s="81"/>
      <c r="J29" s="81"/>
      <c r="K29" s="81"/>
      <c r="L29" s="81"/>
      <c r="M29" s="81"/>
      <c r="N29" s="81"/>
      <c r="O29" s="81"/>
      <c r="P29" s="81"/>
      <c r="Q29" s="76"/>
      <c r="W29" s="81"/>
      <c r="X29" s="81"/>
      <c r="Y29" s="80"/>
      <c r="Z29" s="80"/>
    </row>
    <row r="30" spans="2:38">
      <c r="B30" s="81"/>
      <c r="C30" s="81"/>
      <c r="D30" s="81"/>
      <c r="E30" s="81"/>
      <c r="F30" s="81"/>
      <c r="G30" s="81"/>
      <c r="H30" s="81"/>
      <c r="J30" s="81"/>
      <c r="K30" s="81"/>
      <c r="L30" s="81"/>
      <c r="M30" s="81"/>
      <c r="N30" s="81"/>
      <c r="O30" s="81"/>
      <c r="P30" s="81"/>
      <c r="Q30" s="76"/>
      <c r="W30" s="81"/>
      <c r="X30" s="81"/>
      <c r="Y30" s="80"/>
      <c r="Z30" s="80"/>
    </row>
    <row r="31" spans="2:38">
      <c r="B31" s="81"/>
      <c r="C31" s="81"/>
      <c r="D31" s="81"/>
      <c r="E31" s="81"/>
      <c r="F31" s="81"/>
      <c r="G31" s="81"/>
      <c r="H31" s="81"/>
      <c r="J31" s="81"/>
      <c r="K31" s="81"/>
      <c r="L31" s="81"/>
      <c r="M31" s="81"/>
      <c r="N31" s="81"/>
      <c r="O31" s="81"/>
      <c r="P31" s="81"/>
      <c r="Q31" s="76"/>
    </row>
    <row r="32" spans="2:38">
      <c r="B32" s="81"/>
      <c r="C32" s="81"/>
      <c r="D32" s="81"/>
      <c r="E32" s="81"/>
      <c r="F32" s="81"/>
      <c r="G32" s="81"/>
      <c r="H32" s="81"/>
      <c r="J32" s="81"/>
      <c r="K32" s="81"/>
      <c r="L32" s="81"/>
      <c r="M32" s="81"/>
      <c r="N32" s="81"/>
      <c r="O32" s="81"/>
      <c r="P32" s="81"/>
      <c r="Q32" s="76"/>
    </row>
    <row r="33" spans="2:17">
      <c r="B33" s="94"/>
      <c r="J33" s="78"/>
      <c r="K33" s="78"/>
      <c r="L33" s="78"/>
      <c r="M33" s="78"/>
      <c r="N33" s="78"/>
      <c r="O33" s="78"/>
      <c r="P33" s="78"/>
      <c r="Q33" s="76"/>
    </row>
    <row r="34" spans="2:17">
      <c r="J34" s="81"/>
      <c r="K34" s="81"/>
      <c r="L34" s="81"/>
      <c r="M34" s="81"/>
      <c r="N34" s="81"/>
      <c r="O34" s="81"/>
      <c r="P34" s="81"/>
      <c r="Q34" s="76"/>
    </row>
    <row r="35" spans="2:17">
      <c r="J35" s="81"/>
      <c r="K35" s="81"/>
      <c r="L35" s="81"/>
      <c r="M35" s="81"/>
      <c r="N35" s="81"/>
      <c r="O35" s="81"/>
      <c r="P35" s="81"/>
      <c r="Q35" s="76"/>
    </row>
    <row r="36" spans="2:17">
      <c r="J36" s="81"/>
      <c r="K36" s="81"/>
      <c r="L36" s="81"/>
      <c r="M36" s="81"/>
      <c r="N36" s="81"/>
      <c r="O36" s="81"/>
      <c r="P36" s="81"/>
      <c r="Q36" s="76"/>
    </row>
    <row r="37" spans="2:17">
      <c r="J37" s="81"/>
      <c r="K37" s="80"/>
      <c r="L37" s="80"/>
      <c r="M37" s="80"/>
      <c r="N37" s="80"/>
      <c r="O37" s="80"/>
      <c r="P37" s="80"/>
    </row>
    <row r="38" spans="2:17">
      <c r="J38" s="81"/>
      <c r="K38" s="80"/>
      <c r="L38" s="80"/>
      <c r="M38" s="80"/>
      <c r="N38" s="80"/>
      <c r="O38" s="80"/>
      <c r="P38" s="80"/>
    </row>
  </sheetData>
  <sheetProtection password="E96F" sheet="1" objects="1" scenarios="1"/>
  <mergeCells count="7">
    <mergeCell ref="B3:G3"/>
    <mergeCell ref="J3:P3"/>
    <mergeCell ref="AL3:AO3"/>
    <mergeCell ref="R3:U3"/>
    <mergeCell ref="W3:Z3"/>
    <mergeCell ref="AB3:AD3"/>
    <mergeCell ref="AG3:A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42</vt:i4>
      </vt:variant>
    </vt:vector>
  </HeadingPairs>
  <TitlesOfParts>
    <vt:vector size="54" baseType="lpstr">
      <vt:lpstr>Титульный</vt:lpstr>
      <vt:lpstr>Инструкция</vt:lpstr>
      <vt:lpstr>Прил. № 1.1 город</vt:lpstr>
      <vt:lpstr>Прил. № 1.2 не город</vt:lpstr>
      <vt:lpstr>Прил. № 2.1 (год-3)</vt:lpstr>
      <vt:lpstr>Прил. № 2.2 (год-2)</vt:lpstr>
      <vt:lpstr>Прил. № 2.3 (год-1)</vt:lpstr>
      <vt:lpstr>Прил. № 3.1 ('а' п.16)</vt:lpstr>
      <vt:lpstr>Прил. № 3.2 ('в' п.16)</vt:lpstr>
      <vt:lpstr>Прил. № 5.1 город</vt:lpstr>
      <vt:lpstr>Прил. № 5.2 не город</vt:lpstr>
      <vt:lpstr>Проверка</vt:lpstr>
      <vt:lpstr>ddShPr11City_rstart</vt:lpstr>
      <vt:lpstr>ddShPr11City_rstop</vt:lpstr>
      <vt:lpstr>ddShPr12Cont_rstart</vt:lpstr>
      <vt:lpstr>ddShPr12Cont_rstop</vt:lpstr>
      <vt:lpstr>ddShPr51_rstart</vt:lpstr>
      <vt:lpstr>ddShPr51_rstop</vt:lpstr>
      <vt:lpstr>ddShPr52_rstart</vt:lpstr>
      <vt:lpstr>ddShPr52_rstop</vt:lpstr>
      <vt:lpstr>KL1gl</vt:lpstr>
      <vt:lpstr>KL2gl</vt:lpstr>
      <vt:lpstr>KL3gl</vt:lpstr>
      <vt:lpstr>KL4gl</vt:lpstr>
      <vt:lpstr>KL5gl</vt:lpstr>
      <vt:lpstr>KL6gl</vt:lpstr>
      <vt:lpstr>PS1gl</vt:lpstr>
      <vt:lpstr>PS2gl</vt:lpstr>
      <vt:lpstr>PS3gl</vt:lpstr>
      <vt:lpstr>PS4gl</vt:lpstr>
      <vt:lpstr>RTP1gl</vt:lpstr>
      <vt:lpstr>RTP2gl</vt:lpstr>
      <vt:lpstr>RTP3gl</vt:lpstr>
      <vt:lpstr>SKU1gl</vt:lpstr>
      <vt:lpstr>SKU2gl</vt:lpstr>
      <vt:lpstr>SKU3gl</vt:lpstr>
      <vt:lpstr>SP1gl</vt:lpstr>
      <vt:lpstr>SP2gl</vt:lpstr>
      <vt:lpstr>SP3gl</vt:lpstr>
      <vt:lpstr>TS1gl</vt:lpstr>
      <vt:lpstr>TS2gl</vt:lpstr>
      <vt:lpstr>TS3gl</vt:lpstr>
      <vt:lpstr>TS4gl</vt:lpstr>
      <vt:lpstr>VL1gl</vt:lpstr>
      <vt:lpstr>VL2gl</vt:lpstr>
      <vt:lpstr>VL3gl</vt:lpstr>
      <vt:lpstr>VL4gl</vt:lpstr>
      <vt:lpstr>VL5gl</vt:lpstr>
      <vt:lpstr>VL6gl</vt:lpstr>
      <vt:lpstr>'Прил. № 1.1 город'!Область_печати</vt:lpstr>
      <vt:lpstr>'Прил. № 1.2 не город'!Область_печати</vt:lpstr>
      <vt:lpstr>'Прил. № 3.1 (''а'' п.16)'!Область_печати</vt:lpstr>
      <vt:lpstr>'Прил. № 3.2 (''в'' п.16)'!Область_печати</vt:lpstr>
      <vt:lpstr>'Прил. № 5.1 город'!Область_печати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Шмидт Ольга Николаевна</dc:creator>
  <cp:lastModifiedBy>Пользователь Windows</cp:lastModifiedBy>
  <cp:lastPrinted>2021-08-02T05:22:42Z</cp:lastPrinted>
  <dcterms:created xsi:type="dcterms:W3CDTF">2016-05-17T12:16:53Z</dcterms:created>
  <dcterms:modified xsi:type="dcterms:W3CDTF">2021-10-20T03:49:53Z</dcterms:modified>
</cp:coreProperties>
</file>