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xlsBook"/>
  <mc:AlternateContent xmlns:mc="http://schemas.openxmlformats.org/markup-compatibility/2006">
    <mc:Choice Requires="x15">
      <x15ac:absPath xmlns:x15ac="http://schemas.microsoft.com/office/spreadsheetml/2010/11/ac" url="C:\Users\nikita.novoselov\Desktop\Шаблоны 2022\"/>
    </mc:Choice>
  </mc:AlternateContent>
  <bookViews>
    <workbookView xWindow="930" yWindow="360" windowWidth="13665" windowHeight="7890" tabRatio="903" firstSheet="1" activeTab="3"/>
  </bookViews>
  <sheets>
    <sheet name="modList00" sheetId="623" state="veryHidden" r:id="rId1"/>
    <sheet name="Инструкция" sheetId="525" r:id="rId2"/>
    <sheet name="Лог обновления" sheetId="429" state="veryHidden" r:id="rId3"/>
    <sheet name="Титульный" sheetId="437" r:id="rId4"/>
    <sheet name="Территории" sheetId="601" r:id="rId5"/>
    <sheet name="Перечень тарифов" sheetId="540" r:id="rId6"/>
    <sheet name="Форма 1.0.1 | Т-ТЭ | &gt;=25МВт" sheetId="634" state="veryHidden" r:id="rId7"/>
    <sheet name="Форма 4.10.2 | Т-ТЭ | &gt;=25МВт" sheetId="624" state="veryHidden" r:id="rId8"/>
    <sheet name="Форма 1.0.1 | Т-ТЭ | ТСО" sheetId="614" state="veryHidden" r:id="rId9"/>
    <sheet name="Форма 4.10.2 | Т-ТЭ | ТСО" sheetId="625" state="veryHidden" r:id="rId10"/>
    <sheet name="Форма 1.0.1 | Т-ТЭ | потр" sheetId="643" state="veryHidden" r:id="rId11"/>
    <sheet name="Форма 4.10.2 | Т-ТЭ | потр" sheetId="642" state="veryHidden" r:id="rId12"/>
    <sheet name="Форма 1.0.1 | Т-ТЭ | предел" sheetId="635" state="veryHidden" r:id="rId13"/>
    <sheet name="Форма 4.10.2 | Т-ТЭ | предел" sheetId="626" state="veryHidden" r:id="rId14"/>
    <sheet name="Форма 1.0.1 | Т-ТЭ | индикат" sheetId="641" state="veryHidden" r:id="rId15"/>
    <sheet name="Форма 4.10.2 | Т-ТЭ | индикат" sheetId="640" state="veryHidden" r:id="rId16"/>
    <sheet name="Форма 1.0.1 | Резерв мощности" sheetId="636" state="veryHidden" r:id="rId17"/>
    <sheet name="Форма 4.10.2 | Резерв мощности" sheetId="631" state="veryHidden" r:id="rId18"/>
    <sheet name="Форма 1.0.1 | Т-ТН" sheetId="637" state="veryHidden" r:id="rId19"/>
    <sheet name="Форма 4.10.3 | Т-ТН" sheetId="627" state="veryHidden" r:id="rId20"/>
    <sheet name="Форма 1.0.1 | Т-передача ТЭ" sheetId="638" r:id="rId21"/>
    <sheet name="Форма 4.10.3 | Т-передача ТЭ" sheetId="629" r:id="rId22"/>
    <sheet name="Форма 1.0.1 | Т-передача ТН" sheetId="639" state="veryHidden" r:id="rId23"/>
    <sheet name="Форма 4.10.3 | Т-передача ТН" sheetId="630" state="veryHidden" r:id="rId24"/>
    <sheet name="Форма 1.0.1 | Т-гор.вода" sheetId="616" state="veryHidden" r:id="rId25"/>
    <sheet name="Форма 4.10.4 | Т-гор.вода" sheetId="628" state="veryHidden" r:id="rId26"/>
    <sheet name="Форма 1.0.1 | Т-подкл" sheetId="618" state="veryHidden" r:id="rId27"/>
    <sheet name="Форма 4.10.5 | Т-подкл" sheetId="633" state="veryHidden" r:id="rId28"/>
    <sheet name="Форма 1.0.1 | Т-подкл(инд)" sheetId="617" state="veryHidden" r:id="rId29"/>
    <sheet name="Форма 4.10.6 | Т-подкл(инд)" sheetId="632" state="veryHidden" r:id="rId30"/>
    <sheet name="Форма 1.0.1 | Форма 4.9" sheetId="645" state="veryHidden" r:id="rId31"/>
    <sheet name="Форма 4.9" sheetId="646" state="veryHidden" r:id="rId32"/>
    <sheet name="Форма 1.0.1 | Форма 4.10.1" sheetId="649" r:id="rId33"/>
    <sheet name="Форма 4.10.1" sheetId="647" r:id="rId34"/>
    <sheet name="Форма 1.0.2" sheetId="550" state="veryHidden" r:id="rId35"/>
    <sheet name="Сведения об изменении" sheetId="568" state="veryHidden" r:id="rId36"/>
    <sheet name="Комментарии" sheetId="431" r:id="rId37"/>
    <sheet name="Проверка" sheetId="546" r:id="rId38"/>
    <sheet name="et_union_hor" sheetId="471" state="veryHidden" r:id="rId39"/>
    <sheet name="TEHSHEET" sheetId="205" state="veryHidden" r:id="rId40"/>
    <sheet name="modList14_1" sheetId="644" state="veryHidden" r:id="rId41"/>
    <sheet name="modList13" sheetId="648" state="veryHidden" r:id="rId42"/>
    <sheet name="modListTempFilter" sheetId="620" state="veryHidden" r:id="rId43"/>
    <sheet name="modCheckCyan" sheetId="612" state="veryHidden" r:id="rId44"/>
    <sheet name="REESTR_LINK" sheetId="602" state="veryHidden" r:id="rId45"/>
    <sheet name="REESTR_DS" sheetId="603" state="veryHidden" r:id="rId46"/>
    <sheet name="modHTTP" sheetId="604" state="veryHidden" r:id="rId47"/>
    <sheet name="modfrmRezimChoose" sheetId="609" state="veryHidden" r:id="rId48"/>
    <sheet name="modSheetMain" sheetId="599" state="veryHidden" r:id="rId49"/>
    <sheet name="REESTR_VT" sheetId="577" state="veryHidden" r:id="rId50"/>
    <sheet name="REESTR_VED" sheetId="579" state="veryHidden" r:id="rId51"/>
    <sheet name="modfrmReestrObj" sheetId="570" state="veryHidden" r:id="rId52"/>
    <sheet name="AllSheetsInThisWorkbook" sheetId="389" state="veryHidden" r:id="rId53"/>
    <sheet name="et_union_vert" sheetId="521" state="veryHidden" r:id="rId54"/>
    <sheet name="modInstruction" sheetId="605" state="veryHidden" r:id="rId55"/>
    <sheet name="modRegion" sheetId="528" state="veryHidden" r:id="rId56"/>
    <sheet name="modReestr" sheetId="433" state="veryHidden" r:id="rId57"/>
    <sheet name="modfrmReestr" sheetId="434" state="veryHidden" r:id="rId58"/>
    <sheet name="modUpdTemplMain" sheetId="424" state="veryHidden" r:id="rId59"/>
    <sheet name="REESTR_ORG" sheetId="390" state="veryHidden" r:id="rId60"/>
    <sheet name="modClassifierValidate" sheetId="400" state="veryHidden" r:id="rId61"/>
    <sheet name="modProv" sheetId="520" state="veryHidden" r:id="rId62"/>
    <sheet name="modHyp" sheetId="398" state="veryHidden" r:id="rId63"/>
    <sheet name="modServiceModule" sheetId="594" state="veryHidden" r:id="rId64"/>
    <sheet name="modList01" sheetId="551" state="veryHidden" r:id="rId65"/>
    <sheet name="modList02" sheetId="504" state="veryHidden" r:id="rId66"/>
    <sheet name="modList03" sheetId="549" state="veryHidden" r:id="rId67"/>
    <sheet name="REESTR_MO_FILTER" sheetId="621" state="veryHidden" r:id="rId68"/>
    <sheet name="REESTR_MO" sheetId="518" state="veryHidden" r:id="rId69"/>
    <sheet name="modInfo" sheetId="513" state="veryHidden" r:id="rId70"/>
    <sheet name="modList05" sheetId="619" state="veryHidden" r:id="rId71"/>
    <sheet name="modList06" sheetId="553" state="veryHidden" r:id="rId72"/>
    <sheet name="modList07" sheetId="569" state="veryHidden" r:id="rId73"/>
    <sheet name="modList11" sheetId="539" state="veryHidden" r:id="rId74"/>
    <sheet name="modList12" sheetId="611" state="veryHidden" r:id="rId75"/>
    <sheet name="modfrmDateChoose" sheetId="517" state="veryHidden" r:id="rId76"/>
    <sheet name="modComm" sheetId="514" state="veryHidden" r:id="rId77"/>
    <sheet name="modThisWorkbook" sheetId="511" state="veryHidden" r:id="rId78"/>
    <sheet name="modfrmReestrMR" sheetId="519" state="veryHidden" r:id="rId79"/>
    <sheet name="modfrmCheckUpdates" sheetId="512" state="veryHidden" r:id="rId80"/>
  </sheets>
  <definedNames>
    <definedName name="_xlnm._FilterDatabase" localSheetId="37" hidden="1">Проверка!$B$4:$D$4</definedName>
    <definedName name="activity">'Перечень тарифов'!$F$20:$F$26</definedName>
    <definedName name="add_CS_List05_1">'Форма 1.0.1 | Т-ТЭ | &gt;=25МВт'!$G$17</definedName>
    <definedName name="add_CS_List05_10">'Форма 1.0.1 | Т-подкл'!$G$17</definedName>
    <definedName name="add_CS_List05_13">'Форма 1.0.1 | Т-ТЭ | потр'!$G$17</definedName>
    <definedName name="add_CS_List05_2">'Форма 1.0.1 | Т-ТЭ | ТСО'!$G$17</definedName>
    <definedName name="add_CS_List05_3">'Форма 1.0.1 | Т-ТЭ | предел'!$G$17</definedName>
    <definedName name="add_CS_List05_3_i">'Форма 1.0.1 | Т-ТЭ | индикат'!$G$17</definedName>
    <definedName name="add_CS_List05_4">'Форма 1.0.1 | Т-ТН'!$G$17</definedName>
    <definedName name="add_CS_List05_5">'Форма 1.0.1 | Т-гор.вода'!$G$17</definedName>
    <definedName name="add_CS_List05_7">'Форма 1.0.1 | Т-передача ТН'!$G$17</definedName>
    <definedName name="add_CS_List05_8">'Форма 1.0.1 | Резерв мощности'!$G$17</definedName>
    <definedName name="add_CS_List05_9">'Форма 1.0.1 | Т-подкл(инд)'!$G$17</definedName>
    <definedName name="add_CT_1">'Форма 4.10.2 | Т-ТЭ | &gt;=25МВт'!$M$30</definedName>
    <definedName name="add_CT_10">'Форма 4.10.5 | Т-подкл'!$M$29</definedName>
    <definedName name="add_CT_13">'Форма 4.10.2 | Т-ТЭ | потр'!$M$30</definedName>
    <definedName name="add_CT_2">'Форма 4.10.2 | Т-ТЭ | ТСО'!$M$30</definedName>
    <definedName name="add_CT_3">'Форма 4.10.2 | Т-ТЭ | предел'!$M$32</definedName>
    <definedName name="add_CT_3_i">'Форма 4.10.2 | Т-ТЭ | индикат'!$M$32</definedName>
    <definedName name="add_CT_4">'Форма 4.10.3 | Т-ТН'!$M$30</definedName>
    <definedName name="add_CT_5">'Форма 4.10.4 | Т-гор.вода'!$M$32</definedName>
    <definedName name="add_CT_7">'Форма 4.10.3 | Т-передача ТН'!$M$30</definedName>
    <definedName name="add_CT_8">'Форма 4.10.2 | Резерв мощности'!$M$30</definedName>
    <definedName name="add_CT_9">'Форма 4.10.6 | Т-подкл(инд)'!$M$27</definedName>
    <definedName name="add_MO_1">'Форма 4.10.2 | Т-ТЭ | &gt;=25МВт'!$M$31</definedName>
    <definedName name="add_MO_10">'Форма 4.10.5 | Т-подкл'!$M$30</definedName>
    <definedName name="add_MO_13">'Форма 4.10.2 | Т-ТЭ | потр'!$M$31</definedName>
    <definedName name="add_MO_2">'Форма 4.10.2 | Т-ТЭ | ТСО'!$M$31</definedName>
    <definedName name="add_MO_3">'Форма 4.10.2 | Т-ТЭ | предел'!$M$33</definedName>
    <definedName name="add_MO_3_i">'Форма 4.10.2 | Т-ТЭ | индикат'!$M$33</definedName>
    <definedName name="add_MO_4">'Форма 4.10.3 | Т-ТН'!$M$31</definedName>
    <definedName name="add_MO_5">'Форма 4.10.4 | Т-гор.вода'!$M$33</definedName>
    <definedName name="add_MO_7">'Форма 4.10.3 | Т-передача ТН'!$M$31</definedName>
    <definedName name="add_MO_8">'Форма 4.10.2 | Резерв мощности'!$M$31</definedName>
    <definedName name="add_MO_9">'Форма 4.10.6 | Т-подкл(инд)'!$M$28</definedName>
    <definedName name="add_MO_List05_1">'Форма 1.0.1 | Т-ТЭ | &gt;=25МВт'!$G$14</definedName>
    <definedName name="add_MO_List05_10">'Форма 1.0.1 | Т-подкл'!$G$14</definedName>
    <definedName name="add_MO_List05_13">'Форма 1.0.1 | Т-ТЭ | потр'!$G$14</definedName>
    <definedName name="add_MO_List05_2">'Форма 1.0.1 | Т-ТЭ | ТСО'!$G$14</definedName>
    <definedName name="add_MO_List05_3">'Форма 1.0.1 | Т-ТЭ | предел'!$G$14</definedName>
    <definedName name="add_MO_List05_3_i">'Форма 1.0.1 | Т-ТЭ | индикат'!$G$14</definedName>
    <definedName name="add_MO_List05_4">'Форма 1.0.1 | Т-ТН'!$G$14</definedName>
    <definedName name="add_MO_List05_5">'Форма 1.0.1 | Т-гор.вода'!$G$14</definedName>
    <definedName name="add_MO_List05_7">'Форма 1.0.1 | Т-передача ТН'!$G$14</definedName>
    <definedName name="add_MO_List05_8">'Форма 1.0.1 | Резерв мощности'!$G$14</definedName>
    <definedName name="add_MO_List05_9">'Форма 1.0.1 | Т-подкл(инд)'!$G$14</definedName>
    <definedName name="add_MR_List05_1">'Форма 1.0.1 | Т-ТЭ | &gt;=25МВт'!$G$15</definedName>
    <definedName name="add_MR_List05_10">'Форма 1.0.1 | Т-подкл'!$G$15</definedName>
    <definedName name="add_MR_List05_13">'Форма 1.0.1 | Т-ТЭ | потр'!$G$15</definedName>
    <definedName name="add_MR_List05_2">'Форма 1.0.1 | Т-ТЭ | ТСО'!$G$15</definedName>
    <definedName name="add_MR_List05_3">'Форма 1.0.1 | Т-ТЭ | предел'!$G$15</definedName>
    <definedName name="add_MR_List05_3_i">'Форма 1.0.1 | Т-ТЭ | индикат'!$G$15</definedName>
    <definedName name="add_MR_List05_4">'Форма 1.0.1 | Т-ТН'!$G$15</definedName>
    <definedName name="add_MR_List05_5">'Форма 1.0.1 | Т-гор.вода'!$G$15</definedName>
    <definedName name="add_MR_List05_7">'Форма 1.0.1 | Т-передача ТН'!$G$15</definedName>
    <definedName name="add_MR_List05_8">'Форма 1.0.1 | Резерв мощности'!$G$15</definedName>
    <definedName name="add_MR_List05_9">'Форма 1.0.1 | Т-подкл(инд)'!$G$15</definedName>
    <definedName name="add_POST_5">'Форма 4.10.4 | Т-гор.вода'!$M$27</definedName>
    <definedName name="add_Rate_1">'Форма 4.10.2 | Т-ТЭ | &gt;=25МВт'!$M$32</definedName>
    <definedName name="add_Rate_10">'Форма 4.10.5 | Т-подкл'!$M$31</definedName>
    <definedName name="add_Rate_13">'Форма 4.10.2 | Т-ТЭ | потр'!$M$32</definedName>
    <definedName name="add_Rate_2">'Форма 4.10.2 | Т-ТЭ | ТСО'!$M$32</definedName>
    <definedName name="add_Rate_3">'Форма 4.10.2 | Т-ТЭ | предел'!$M$34</definedName>
    <definedName name="add_Rate_3_i">'Форма 4.10.2 | Т-ТЭ | индикат'!$M$34</definedName>
    <definedName name="add_Rate_4">'Форма 4.10.3 | Т-ТН'!$M$32</definedName>
    <definedName name="add_Rate_5">'Форма 4.10.4 | Т-гор.вода'!$M$34</definedName>
    <definedName name="add_Rate_7">'Форма 4.10.3 | Т-передача ТН'!$M$32</definedName>
    <definedName name="add_Rate_8">'Форма 4.10.2 | Резерв мощности'!$M$32</definedName>
    <definedName name="add_Rate_9">'Форма 4.10.6 | Т-подкл(инд)'!$M$29</definedName>
    <definedName name="add_Scheme_6">'Форма 4.10.3 | Т-передача ТЭ'!$M$28</definedName>
    <definedName name="add_TER_List05_1">'Форма 1.0.1 | Т-ТЭ | &gt;=25МВт'!$G$16</definedName>
    <definedName name="add_TER_List05_10">'Форма 1.0.1 | Т-подкл'!$G$16</definedName>
    <definedName name="add_TER_List05_13">'Форма 1.0.1 | Т-ТЭ | потр'!$G$16</definedName>
    <definedName name="add_TER_List05_2">'Форма 1.0.1 | Т-ТЭ | ТСО'!$G$16</definedName>
    <definedName name="add_TER_List05_3">'Форма 1.0.1 | Т-ТЭ | предел'!$G$16</definedName>
    <definedName name="add_TER_List05_3_i">'Форма 1.0.1 | Т-ТЭ | индикат'!$G$16</definedName>
    <definedName name="add_TER_List05_4">'Форма 1.0.1 | Т-ТН'!$G$16</definedName>
    <definedName name="add_TER_List05_5">'Форма 1.0.1 | Т-гор.вода'!$G$16</definedName>
    <definedName name="add_TER_List05_7">'Форма 1.0.1 | Т-передача ТН'!$G$16</definedName>
    <definedName name="add_TER_List05_8">'Форма 1.0.1 | Резерв мощности'!$G$16</definedName>
    <definedName name="add_TER_List05_9">'Форма 1.0.1 | Т-подкл(инд)'!$G$16</definedName>
    <definedName name="add_Warm_1">'Форма 4.10.2 | Т-ТЭ | &gt;=25МВт'!$M$29</definedName>
    <definedName name="add_Warm_10">'Форма 4.10.5 | Т-подкл'!$M$28</definedName>
    <definedName name="add_Warm_13">'Форма 4.10.2 | Т-ТЭ | потр'!$M$29</definedName>
    <definedName name="add_Warm_2">'Форма 4.10.2 | Т-ТЭ | ТСО'!$M$29</definedName>
    <definedName name="add_Warm_3">'Форма 4.10.2 | Т-ТЭ | предел'!$M$31</definedName>
    <definedName name="add_Warm_3_i">'Форма 4.10.2 | Т-ТЭ | индикат'!$M$31</definedName>
    <definedName name="add_Warm_4">'Форма 4.10.3 | Т-ТН'!$M$29</definedName>
    <definedName name="add_Warm_5">'Форма 4.10.4 | Т-гор.вода'!$M$31</definedName>
    <definedName name="add_Warm_7">'Форма 4.10.3 | Т-передача ТН'!$M$29</definedName>
    <definedName name="add_Warm_8">'Форма 4.10.2 | Резерв мощности'!$M$29</definedName>
    <definedName name="add_Warm_9">'Форма 4.10.6 | Т-подкл(инд)'!$M$26</definedName>
    <definedName name="anscount" hidden="1">1</definedName>
    <definedName name="CHECK_LINK_RANGE_1">"Калькуляция!$I$11:$I$132"</definedName>
    <definedName name="checkCell_List01">Территории!$D$15:$L$15</definedName>
    <definedName name="checkCell_List02">'Перечень тарифов'!$E$20:$W$26</definedName>
    <definedName name="checkCell_List06_1">'Форма 4.10.2 | Т-ТЭ | &gt;=25МВт'!$M$18:$W$32</definedName>
    <definedName name="checkCell_List06_1_double_date">'Форма 4.10.2 | Т-ТЭ | &gt;=25МВт'!$X$18:$X$32</definedName>
    <definedName name="checkCell_List06_1_unique_t">'Форма 4.10.2 | Т-ТЭ | &gt;=25МВт'!$M$18:$M$32</definedName>
    <definedName name="checkCell_List06_1_unique_t1">'Форма 4.10.2 | Т-ТЭ | &gt;=25МВт'!$Y$18:$Y$32</definedName>
    <definedName name="checkCell_List06_10">'Форма 4.10.5 | Т-подкл'!$M$19:$AG$31</definedName>
    <definedName name="checkCell_List06_10_double_date">'Форма 4.10.5 | Т-подкл'!$AH$19:$AH$31</definedName>
    <definedName name="checkCell_List06_10_plata">'Форма 4.10.5 | Т-подкл'!$Z$15:$AA$31</definedName>
    <definedName name="checkCell_List06_10_unique">'Форма 4.10.5 | Т-подкл'!$AI$19:$AI$31</definedName>
    <definedName name="checkCell_List06_13">'Форма 4.10.2 | Т-ТЭ | потр'!$M$18:$W$32</definedName>
    <definedName name="checkCell_List06_13_double_date">'Форма 4.10.2 | Т-ТЭ | потр'!$X$18:$X$32</definedName>
    <definedName name="checkCell_List06_13_unique_t">'Форма 4.10.2 | Т-ТЭ | потр'!$M$18:$M$32</definedName>
    <definedName name="checkCell_List06_13_unique_t1">'Форма 4.10.2 | Т-ТЭ | потр'!$Y$18:$Y$32</definedName>
    <definedName name="checkCell_List06_2">'Форма 4.10.2 | Т-ТЭ | ТСО'!$M$18:$W$32</definedName>
    <definedName name="checkCell_List06_2_double_date">'Форма 4.10.2 | Т-ТЭ | ТСО'!$X$18:$X$32</definedName>
    <definedName name="checkCell_List06_2_unique_t">'Форма 4.10.2 | Т-ТЭ | ТСО'!$M$18:$M$32</definedName>
    <definedName name="checkCell_List06_2_unique_t1">'Форма 4.10.2 | Т-ТЭ | ТСО'!$Y$18:$Y$32</definedName>
    <definedName name="checkCell_List06_3">'Форма 4.10.2 | Т-ТЭ | предел'!$M$20:$W$34</definedName>
    <definedName name="checkCell_List06_3_double_date">'Форма 4.10.2 | Т-ТЭ | предел'!$X$20:$X$34</definedName>
    <definedName name="checkCell_List06_3_i">'Форма 4.10.2 | Т-ТЭ | индикат'!$M$20:$W$34</definedName>
    <definedName name="checkCell_List06_3_i_double_date">'Форма 4.10.2 | Т-ТЭ | индикат'!$X$20:$X$34</definedName>
    <definedName name="checkCell_List06_3_i_unique_t">'Форма 4.10.2 | Т-ТЭ | индикат'!$M$20:$M$34</definedName>
    <definedName name="checkCell_List06_3_i_unique_t1">'Форма 4.10.2 | Т-ТЭ | индикат'!$Y$20:$Y$34</definedName>
    <definedName name="checkCell_List06_3_unique_t">'Форма 4.10.2 | Т-ТЭ | предел'!$M$20:$M$34</definedName>
    <definedName name="checkCell_List06_3_unique_t1">'Форма 4.10.2 | Т-ТЭ | предел'!$Y$20:$Y$34</definedName>
    <definedName name="checkCell_List06_4">'Форма 4.10.3 | Т-ТН'!$M$18:$W$32</definedName>
    <definedName name="checkCell_List06_4_double_date">'Форма 4.10.3 | Т-ТН'!$X$18:$X$32</definedName>
    <definedName name="checkCell_List06_4_unique_t">'Форма 4.10.3 | Т-ТН'!$M$18:$M$32</definedName>
    <definedName name="checkCell_List06_4_unique_t1">'Форма 4.10.3 | Т-ТН'!$Y$18:$Y$32</definedName>
    <definedName name="checkCell_List06_5">'Форма 4.10.4 | Т-гор.вода'!$M$18:$AB$34</definedName>
    <definedName name="checkCell_List06_5_double_date">'Форма 4.10.4 | Т-гор.вода'!$AC$18:$AC$34</definedName>
    <definedName name="checkCell_List06_5_unique_t">'Форма 4.10.4 | Т-гор.вода'!$M$18:$M$34</definedName>
    <definedName name="checkCell_List06_5_unique_t1">'Форма 4.10.4 | Т-гор.вода'!$AD$18:$AD$34</definedName>
    <definedName name="checkCell_List06_6">'Форма 4.10.3 | Т-передача ТЭ'!$M$18:$W$28</definedName>
    <definedName name="checkCell_List06_6_double_date">'Форма 4.10.3 | Т-передача ТЭ'!$X$18:$X$28</definedName>
    <definedName name="checkCell_List06_6_unique_t">'Форма 4.10.3 | Т-передача ТЭ'!$M$18:$M$28</definedName>
    <definedName name="checkCell_List06_6_unique_t1">'Форма 4.10.3 | Т-передача ТЭ'!$Y$18:$Y$29</definedName>
    <definedName name="checkCell_List06_7">'Форма 4.10.3 | Т-передача ТН'!$M$18:$W$32</definedName>
    <definedName name="checkCell_List06_7_double_date">'Форма 4.10.3 | Т-передача ТН'!$X$18:$X$32</definedName>
    <definedName name="checkCell_List06_7_unique_t">'Форма 4.10.3 | Т-передача ТН'!$M$18:$M$32</definedName>
    <definedName name="checkCell_List06_7_unique_t1">'Форма 4.10.3 | Т-передача ТН'!$Y$18:$Y$32</definedName>
    <definedName name="checkCell_List06_8">'Форма 4.10.2 | Резерв мощности'!$M$18:$W$32</definedName>
    <definedName name="checkCell_List06_8_double_date">'Форма 4.10.2 | Резерв мощности'!$X$18:$X$32</definedName>
    <definedName name="checkCell_List06_8_unique_t">'Форма 4.10.2 | Резерв мощности'!$M$18:$M$32</definedName>
    <definedName name="checkCell_List06_8_unique_t1">'Форма 4.10.2 | Резерв мощности'!$Y$18:$Y$33</definedName>
    <definedName name="checkCell_List06_9">'Форма 4.10.6 | Т-подкл(инд)'!$M$19:$X$29</definedName>
    <definedName name="checkCell_List06_9_double_date">'Форма 4.10.6 | Т-подкл(инд)'!$Y$19:$Y$29</definedName>
    <definedName name="checkCell_List06_9_plata">'Форма 4.10.6 | Т-подкл(инд)'!$Q$15:$R$29</definedName>
    <definedName name="checkCell_List07">'Сведения об изменении'!$D$11:$E$13</definedName>
    <definedName name="checkCell_List13">'Форма 4.9'!$D$10:$H$14</definedName>
    <definedName name="checkCells_List05_1">'Форма 1.0.1 | Т-ТЭ | &gt;=25МВт'!$F$7:$I$17</definedName>
    <definedName name="checkCells_List05_10">'Форма 1.0.1 | Т-подкл'!$F$7:$I$17</definedName>
    <definedName name="checkCells_List05_11">'Форма 1.0.1 | Форма 4.9'!$F$7:$I$13</definedName>
    <definedName name="checkCells_List05_13">'Форма 1.0.1 | Т-ТЭ | потр'!$F$7:$I$17</definedName>
    <definedName name="checkCells_List05_2">'Форма 1.0.1 | Т-ТЭ | ТСО'!$F$7:$I$17</definedName>
    <definedName name="checkCells_List05_3">'Форма 1.0.1 | Т-ТЭ | предел'!$F$7:$I$17</definedName>
    <definedName name="checkCells_List05_3_i">'Форма 1.0.1 | Т-ТЭ | индикат'!$F$7:$I$17</definedName>
    <definedName name="checkCells_List05_4">'Форма 1.0.1 | Т-ТН'!$F$7:$I$17</definedName>
    <definedName name="checkCells_List05_5">'Форма 1.0.1 | Т-гор.вода'!$F$7:$I$17</definedName>
    <definedName name="checkCells_List05_6">'Форма 1.0.1 | Т-передача ТЭ'!$F$7:$I$13</definedName>
    <definedName name="checkCells_List05_7">'Форма 1.0.1 | Т-передача ТН'!$F$7:$I$17</definedName>
    <definedName name="checkCells_List05_8">'Форма 1.0.1 | Резерв мощности'!$F$7:$I$17</definedName>
    <definedName name="checkCells_List05_9">'Форма 1.0.1 | Т-подкл(инд)'!$F$7:$I$17</definedName>
    <definedName name="checkCells_List14_1">'Форма 4.10.1'!$D$14:$L$32</definedName>
    <definedName name="checkDEfCell_List01">Территории!$F$6</definedName>
    <definedName name="chkGetUpdatesValue">Инструкция!$AA$100</definedName>
    <definedName name="chkNoUpdatesValue">Инструкция!$AA$102</definedName>
    <definedName name="code">Инструкция!$B$2</definedName>
    <definedName name="Col_5_2">'Форма 4.10.4 | Т-гор.вода'!$M$13</definedName>
    <definedName name="Component_comp">'Форма 4.10.4 | Т-гор.вода'!$O$24</definedName>
    <definedName name="Component_comp_p">'Форма 4.10.4 | Т-гор.вода'!$O$25</definedName>
    <definedName name="connection_flag">Титульный!$F$38</definedName>
    <definedName name="CURRENT_DATE">TEHSHEET!$H$29</definedName>
    <definedName name="data_List13">'Форма 4.9'!$F$10:$H$14</definedName>
    <definedName name="DATA_URL">TEHSHEET!$H$32</definedName>
    <definedName name="dataType">Титульный!$F$14</definedName>
    <definedName name="dateCh">Титульный!$F$15</definedName>
    <definedName name="dateChPeriod">Титульный!$F$16</definedName>
    <definedName name="datePr">Титульный!$F$19</definedName>
    <definedName name="datePr_ch">Титульный!$F$24</definedName>
    <definedName name="default_val_1">'Форма 4.10.2 | Резерв мощности'!$O$22</definedName>
    <definedName name="default_val_2">'Форма 4.10.2 | Резерв мощности'!$M$24</definedName>
    <definedName name="default_val_4">et_union_hor!$M$168</definedName>
    <definedName name="default_val_5">'Форма 4.10.4 | Т-гор.вода'!$M$24</definedName>
    <definedName name="default_val_6">et_union_hor!$M$108</definedName>
    <definedName name="DESCRIPTION_TERRITORY">REESTR_DS!$B$2:$B$3</definedName>
    <definedName name="et_add_POST_5">et_union_hor!$M$112</definedName>
    <definedName name="et_Comm">et_union_hor!$4:$4</definedName>
    <definedName name="et_Component_comp">et_union_hor!$O$109</definedName>
    <definedName name="et_Component_comp_p">et_union_hor!$O$120</definedName>
    <definedName name="et_DS_range">et_union_hor!$Y$207</definedName>
    <definedName name="et_List00_00">et_union_hor!$272:$288</definedName>
    <definedName name="et_List00_01">et_union_hor!$272:$274</definedName>
    <definedName name="et_List00_02">et_union_hor!$276:$278</definedName>
    <definedName name="et_List00_03">et_union_hor!$280:$282</definedName>
    <definedName name="et_List00_04">et_union_hor!$284:$288</definedName>
    <definedName name="et_List01_0">et_union_hor!$297:$298</definedName>
    <definedName name="et_List01_1">et_union_hor!$302:$303</definedName>
    <definedName name="et_List01_2">et_union_hor!$307:$307</definedName>
    <definedName name="et_List02">et_union_hor!$9:$13</definedName>
    <definedName name="et_List02_1">et_union_hor!$9:$12</definedName>
    <definedName name="et_List02_1_wd">et_union_hor!$15:$18</definedName>
    <definedName name="et_List02_2">et_union_hor!$9:$11</definedName>
    <definedName name="et_List02_2_wd">et_union_hor!$15:$17</definedName>
    <definedName name="et_List02_3">et_union_hor!$9:$10</definedName>
    <definedName name="et_List02_3_wd">et_union_hor!$15:$16</definedName>
    <definedName name="et_List02_4">et_union_hor!$9:$9</definedName>
    <definedName name="et_List02_4_wd">et_union_hor!$15:$15</definedName>
    <definedName name="et_List02_changeColor_1">et_union_hor!$J$9:$J$12</definedName>
    <definedName name="et_List02_changeColor_1_wd">et_union_hor!$J$15:$J$18</definedName>
    <definedName name="et_List02_changeColor_2">et_union_hor!$N$9:$N$11</definedName>
    <definedName name="et_List02_changeColor_2_wd">et_union_hor!$N$15:$N$17</definedName>
    <definedName name="et_List02_changeColor_3">et_union_hor!$R$9:$R$10</definedName>
    <definedName name="et_List02_changeColor_3_wd">et_union_hor!$R$15:$R$16</definedName>
    <definedName name="et_List02_changeColor_4">et_union_hor!$V$9</definedName>
    <definedName name="et_List02_changeColor_4_wd">et_union_hor!$V$15</definedName>
    <definedName name="et_List02_wd">et_union_hor!$15:$19</definedName>
    <definedName name="et_List03">et_union_hor!$292:$292</definedName>
    <definedName name="et_List05_1">et_union_hor!$342:$342</definedName>
    <definedName name="et_List05_1_FormulaVD">'Форма 1.0.1 | Т-ТЭ | &gt;=25МВт'!$H$9</definedName>
    <definedName name="et_List05_10_FormulaVD">'Форма 1.0.1 | Т-подкл'!$H$9</definedName>
    <definedName name="et_List05_11_FormulaVD">'Форма 1.0.1 | Форма 4.9'!$H$9</definedName>
    <definedName name="et_List05_13_FormulaVD">'Форма 1.0.1 | Т-ТЭ | потр'!$H$9</definedName>
    <definedName name="et_List05_2">et_union_hor!$341:$343</definedName>
    <definedName name="et_List05_2_FormulaVD">'Форма 1.0.1 | Т-ТЭ | ТСО'!$H$9</definedName>
    <definedName name="et_List05_3">et_union_hor!$339:$344</definedName>
    <definedName name="et_List05_3_FormulaVD">'Форма 1.0.1 | Т-ТЭ | предел'!$H$9</definedName>
    <definedName name="et_List05_3_i_FormulaVD">'Форма 1.0.1 | Т-ТЭ | индикат'!$H$9</definedName>
    <definedName name="et_List05_4">et_union_hor!$337:$345</definedName>
    <definedName name="et_List05_4_FormulaVD">'Форма 1.0.1 | Т-ТН'!$H$9</definedName>
    <definedName name="et_List05_5_FormulaVD">'Форма 1.0.1 | Т-гор.вода'!$H$9</definedName>
    <definedName name="et_List05_6_FormulaVD">'Форма 1.0.1 | Т-передача ТЭ'!$H$9</definedName>
    <definedName name="et_List05_7_FormulaVD">'Форма 1.0.1 | Т-передача ТН'!$H$9</definedName>
    <definedName name="et_List05_8_FormulaVD">'Форма 1.0.1 | Резерв мощности'!$H$9</definedName>
    <definedName name="et_List05_9_FormulaVD">'Форма 1.0.1 | Т-подкл(инд)'!$H$9</definedName>
    <definedName name="et_List05_FormulaVD">et_union_hor!$H$338</definedName>
    <definedName name="et_List06">et_union_hor!$260:$260</definedName>
    <definedName name="et_List06_1">et_union_hor!$32:$44</definedName>
    <definedName name="et_List06_1_1">et_union_hor!$37:$37</definedName>
    <definedName name="et_List06_1_2">et_union_hor!$36:$39</definedName>
    <definedName name="et_List06_1_3">et_union_hor!$35:$40</definedName>
    <definedName name="et_List06_1_4">et_union_hor!$34:$41</definedName>
    <definedName name="et_List06_1_5">et_union_hor!$33:$42</definedName>
    <definedName name="et_List06_1_6">et_union_hor!$32:$43</definedName>
    <definedName name="et_List06_1_7">et_union_hor!$31:$44</definedName>
    <definedName name="et_List06_1_MC">et_union_hor!$M$31:$M$44</definedName>
    <definedName name="et_List06_1_MC2">et_union_hor!$M$31:$M$38</definedName>
    <definedName name="et_List06_1_MC3">et_union_hor!$O$31:$V$36</definedName>
    <definedName name="et_List06_1_Period">et_union_hor!$O$31:$U$45</definedName>
    <definedName name="et_List06_10_1">et_union_hor!$197:$200</definedName>
    <definedName name="et_List06_10_1_K">et_union_hor!$N$211:$Y$214</definedName>
    <definedName name="et_List06_10_2">et_union_hor!$197:$198</definedName>
    <definedName name="et_List06_10_3">et_union_hor!$197:$199</definedName>
    <definedName name="et_List06_10_4">et_union_hor!$196:$201</definedName>
    <definedName name="et_List06_10_5">et_union_hor!$195:$202</definedName>
    <definedName name="et_List06_10_6">et_union_hor!$194:$203</definedName>
    <definedName name="et_List06_10_7">et_union_hor!$193:$204</definedName>
    <definedName name="et_List06_10_8">et_union_hor!$197:$197</definedName>
    <definedName name="et_List06_10_MC">et_union_hor!$M$193:$M$204</definedName>
    <definedName name="et_List06_10_MC2">et_union_hor!$M$193:$M$197</definedName>
    <definedName name="et_List06_10_MC3">et_union_hor!$N$193:$AF$196</definedName>
    <definedName name="et_List06_10_MC4">et_union_hor!$Y$197:$AE$198</definedName>
    <definedName name="et_List06_10_Period">et_union_hor!$Z$193:$AE$204</definedName>
    <definedName name="et_List06_13">et_union_hor!$239:$251</definedName>
    <definedName name="et_List06_13_1">et_union_hor!$244:$244</definedName>
    <definedName name="et_List06_13_2">et_union_hor!$243:$246</definedName>
    <definedName name="et_List06_13_3">et_union_hor!$242:$247</definedName>
    <definedName name="et_List06_13_4">et_union_hor!$241:$248</definedName>
    <definedName name="et_List06_13_5">et_union_hor!$240:$249</definedName>
    <definedName name="et_List06_13_6">et_union_hor!$239:$250</definedName>
    <definedName name="et_List06_13_7">et_union_hor!$238:$251</definedName>
    <definedName name="et_List06_13_MC">et_union_hor!$M$238:$M$251</definedName>
    <definedName name="et_List06_13_MC2">et_union_hor!$M$238:$M$245</definedName>
    <definedName name="et_List06_13_MC3">et_union_hor!$O$238:$V$243</definedName>
    <definedName name="et_List06_13_Period">et_union_hor!$O$238:$U$251</definedName>
    <definedName name="et_List06_2">et_union_hor!$50:$62</definedName>
    <definedName name="et_List06_2_1">et_union_hor!$55:$55</definedName>
    <definedName name="et_List06_2_2">et_union_hor!$54:$57</definedName>
    <definedName name="et_List06_2_3">et_union_hor!$53:$58</definedName>
    <definedName name="et_List06_2_4">et_union_hor!$52:$59</definedName>
    <definedName name="et_List06_2_5">et_union_hor!$51:$60</definedName>
    <definedName name="et_List06_2_6">et_union_hor!$50:$61</definedName>
    <definedName name="et_List06_2_7">et_union_hor!$49:$62</definedName>
    <definedName name="et_List06_2_MC">et_union_hor!$M$49:$M$62</definedName>
    <definedName name="et_List06_2_MC2">et_union_hor!$M$49:$M$56</definedName>
    <definedName name="et_List06_2_MC3">et_union_hor!$O$49:$V$54</definedName>
    <definedName name="et_List06_2_Period">et_union_hor!$O$49:$U$62</definedName>
    <definedName name="et_List06_3">et_union_hor!$68:$80</definedName>
    <definedName name="et_List06_3_1">et_union_hor!$73:$73</definedName>
    <definedName name="et_List06_3_2">et_union_hor!$72:$75</definedName>
    <definedName name="et_List06_3_3">et_union_hor!$71:$76</definedName>
    <definedName name="et_List06_3_4">et_union_hor!$70:$77</definedName>
    <definedName name="et_List06_3_5">et_union_hor!$69:$78</definedName>
    <definedName name="et_List06_3_6">et_union_hor!$68:$79</definedName>
    <definedName name="et_List06_3_7">et_union_hor!$67:$80</definedName>
    <definedName name="et_List06_3_i">et_union_hor!$221:$233</definedName>
    <definedName name="et_List06_3_i_1">et_union_hor!$226:$226</definedName>
    <definedName name="et_List06_3_i_2">et_union_hor!$225:$228</definedName>
    <definedName name="et_List06_3_i_3">et_union_hor!$224:$229</definedName>
    <definedName name="et_List06_3_i_4">et_union_hor!$223:$230</definedName>
    <definedName name="et_List06_3_i_5">et_union_hor!$222:$231</definedName>
    <definedName name="et_List06_3_i_6">et_union_hor!$221:$232</definedName>
    <definedName name="et_List06_3_i_7">et_union_hor!$220:$233</definedName>
    <definedName name="et_List06_3_i_MC">et_union_hor!$M$220:$M$233</definedName>
    <definedName name="et_List06_3_i_MC2">et_union_hor!$M$220:$M$227</definedName>
    <definedName name="et_List06_3_i_MC3">et_union_hor!$O$220:$V$225</definedName>
    <definedName name="et_List06_3_i_Period">et_union_hor!$O$220:$U$233</definedName>
    <definedName name="et_List06_3_MC">et_union_hor!$M$67:$M$80</definedName>
    <definedName name="et_List06_3_MC2">et_union_hor!$M$67:$M$74</definedName>
    <definedName name="et_List06_3_MC3">et_union_hor!$O$67:$V$72</definedName>
    <definedName name="et_List06_3_Period">et_union_hor!$O$67:$U$80</definedName>
    <definedName name="et_List06_4">et_union_hor!$86:$98</definedName>
    <definedName name="et_List06_4_1">et_union_hor!$91:$91</definedName>
    <definedName name="et_List06_4_2">et_union_hor!$90:$93</definedName>
    <definedName name="et_List06_4_3">et_union_hor!$89:$94</definedName>
    <definedName name="et_List06_4_4">et_union_hor!$88:$95</definedName>
    <definedName name="et_List06_4_5">et_union_hor!$87:$96</definedName>
    <definedName name="et_List06_4_6">et_union_hor!$86:$97</definedName>
    <definedName name="et_List06_4_7">et_union_hor!$85:$98</definedName>
    <definedName name="et_List06_4_MC">et_union_hor!$M$85:$M$98</definedName>
    <definedName name="et_List06_4_MC2">et_union_hor!$M$85:$M$92</definedName>
    <definedName name="et_List06_4_MC3">et_union_hor!$O$85:$V$90</definedName>
    <definedName name="et_List06_4_Period">et_union_hor!$O$85:$U$98</definedName>
    <definedName name="et_List06_5">et_union_hor!$104:$120</definedName>
    <definedName name="et_List06_5_0">et_union_hor!$110:$110</definedName>
    <definedName name="et_List06_5_0_first">et_union_hor!$120:$120</definedName>
    <definedName name="et_List06_5_1">et_union_hor!$109:$112</definedName>
    <definedName name="et_List06_5_1_changeColor">et_union_hor!$O$108:$Z$113</definedName>
    <definedName name="et_List06_5_2">et_union_hor!$108:$113</definedName>
    <definedName name="et_List06_5_3">et_union_hor!$107:$114</definedName>
    <definedName name="et_List06_5_4">et_union_hor!$106:$115</definedName>
    <definedName name="et_List06_5_5">et_union_hor!$105:$116</definedName>
    <definedName name="et_List06_5_6">et_union_hor!$104:$117</definedName>
    <definedName name="et_List06_5_7">et_union_hor!$103:$118</definedName>
    <definedName name="et_List06_5_MC">et_union_hor!$M$103:$M$118</definedName>
    <definedName name="et_List06_5_MC2">et_union_hor!$M$103:$M$111</definedName>
    <definedName name="et_List06_5_MC3">et_union_hor!$O$103:$AA$108</definedName>
    <definedName name="et_List06_5_Period">et_union_hor!$O$103:$Z$120</definedName>
    <definedName name="et_List06_6">et_union_hor!$126:$138</definedName>
    <definedName name="et_List06_6_1">et_union_hor!$131:$131</definedName>
    <definedName name="et_List06_6_2">et_union_hor!$130:$133</definedName>
    <definedName name="et_List06_6_3">et_union_hor!$129:$134</definedName>
    <definedName name="et_List06_6_4">et_union_hor!$128:$135</definedName>
    <definedName name="et_List06_6_5">et_union_hor!$127:$136</definedName>
    <definedName name="et_List06_6_6">et_union_hor!$126:$137</definedName>
    <definedName name="et_List06_6_7">et_union_hor!$125:$138</definedName>
    <definedName name="et_List06_6_MC">et_union_hor!$M$125:$M$138</definedName>
    <definedName name="et_List06_6_MC2">et_union_hor!$M$125:$M$132</definedName>
    <definedName name="et_List06_6_MC3">et_union_hor!$O$125:$V$130</definedName>
    <definedName name="et_List06_6_Period">et_union_hor!$O$125:$U$138</definedName>
    <definedName name="et_List06_7">et_union_hor!$144:$156</definedName>
    <definedName name="et_List06_7_1">et_union_hor!$149:$149</definedName>
    <definedName name="et_List06_7_2">et_union_hor!$148:$151</definedName>
    <definedName name="et_List06_7_3">et_union_hor!$147:$152</definedName>
    <definedName name="et_List06_7_4">et_union_hor!$146:$153</definedName>
    <definedName name="et_List06_7_5">et_union_hor!$145:$154</definedName>
    <definedName name="et_List06_7_6">et_union_hor!$144:$155</definedName>
    <definedName name="et_List06_7_7">et_union_hor!$143:$156</definedName>
    <definedName name="et_List06_7_MC">et_union_hor!$M$143:$M$156</definedName>
    <definedName name="et_List06_7_MC2">et_union_hor!$M$143:$M$150</definedName>
    <definedName name="et_List06_7_MC3">et_union_hor!$O$143:$V$148</definedName>
    <definedName name="et_List06_7_Period">et_union_hor!$O$143:$U$156</definedName>
    <definedName name="et_List06_8">et_union_hor!$162:$174</definedName>
    <definedName name="et_List06_8_1">et_union_hor!$167:$167</definedName>
    <definedName name="et_List06_8_2">et_union_hor!$166:$169</definedName>
    <definedName name="et_List06_8_3">et_union_hor!$165:$170</definedName>
    <definedName name="et_List06_8_4">et_union_hor!$164:$171</definedName>
    <definedName name="et_List06_8_5">et_union_hor!$163:$172</definedName>
    <definedName name="et_List06_8_6">et_union_hor!$162:$173</definedName>
    <definedName name="et_List06_8_7">et_union_hor!$161:$174</definedName>
    <definedName name="et_List06_8_MC">et_union_hor!$M$161:$M$174</definedName>
    <definedName name="et_List06_8_MC2">et_union_hor!$M$161:$M$168</definedName>
    <definedName name="et_List06_8_MC3">et_union_hor!$O$161:$V$166</definedName>
    <definedName name="et_List06_8_Period">et_union_hor!$O$161:$U$174</definedName>
    <definedName name="et_List06_9">et_union_hor!$180:$188</definedName>
    <definedName name="et_List06_9_1">et_union_hor!$183:$183</definedName>
    <definedName name="et_List06_9_4">et_union_hor!$182:$185</definedName>
    <definedName name="et_List06_9_5">et_union_hor!$181:$186</definedName>
    <definedName name="et_List06_9_6">et_union_hor!$180:$187</definedName>
    <definedName name="et_List06_9_7">et_union_hor!$179:$188</definedName>
    <definedName name="et_List06_9_MC">et_union_hor!$M$179:$M$188</definedName>
    <definedName name="et_List06_9_MC2">et_union_hor!$M$179:$M$183</definedName>
    <definedName name="et_List06_9_MC3">et_union_hor!$O$179:$W$182</definedName>
    <definedName name="et_List06_9_Period">et_union_hor!$Q$179:$V$189</definedName>
    <definedName name="et_List07">et_union_hor!$256:$256</definedName>
    <definedName name="et_List08">et_union_hor!$268:$268</definedName>
    <definedName name="et_List11_1">et_union_hor!$312:$312</definedName>
    <definedName name="et_List12_1">et_union_hor!$317:$317</definedName>
    <definedName name="et_List12_2">et_union_hor!$322:$322</definedName>
    <definedName name="et_List12_3">et_union_hor!$327:$327</definedName>
    <definedName name="et_List12_4">et_union_hor!$332:$332</definedName>
    <definedName name="et_List13_1">et_union_hor!$351:$351</definedName>
    <definedName name="et_List14_1_1">et_union_hor!$356:$357</definedName>
    <definedName name="et_List14_1_2">et_union_hor!$368:$368</definedName>
    <definedName name="et_List14_1_3">et_union_hor!$373:$373</definedName>
    <definedName name="et_List14_1_4">et_union_hor!$362:$363</definedName>
    <definedName name="et_OneRates_1">et_union_hor!$O$37</definedName>
    <definedName name="et_OneRates_13">et_union_hor!$O$244</definedName>
    <definedName name="et_OneRates_2">et_union_hor!$O$55</definedName>
    <definedName name="et_OneRates_3">et_union_hor!$O$73</definedName>
    <definedName name="et_OneRates_3_i">et_union_hor!$O$226</definedName>
    <definedName name="et_OneRates_4">et_union_hor!$O$91</definedName>
    <definedName name="et_OneRates_5">et_union_hor!$Q$109</definedName>
    <definedName name="et_OneRates_5_comp">et_union_hor!$P$109</definedName>
    <definedName name="et_OneRates_5_comp_p">et_union_hor!$P$120</definedName>
    <definedName name="et_OneRates_5_p">et_union_hor!$Q$120</definedName>
    <definedName name="et_OneRates_6">et_union_hor!$O$131</definedName>
    <definedName name="et_OneRates_7">et_union_hor!$O$149</definedName>
    <definedName name="et_pIns_List06_1_Period">et_union_hor!$V$31:$V$45</definedName>
    <definedName name="et_pIns_List06_10_Period">et_union_hor!$AF$193:$AF$204</definedName>
    <definedName name="et_pIns_List06_13_Period">et_union_hor!$V$238:$V$251</definedName>
    <definedName name="et_pIns_List06_2_Period">et_union_hor!$V$49:$V$62</definedName>
    <definedName name="et_pIns_List06_3_i_Period">et_union_hor!$V$220:$V$233</definedName>
    <definedName name="et_pIns_List06_3_Period">et_union_hor!$V$67:$V$80</definedName>
    <definedName name="et_pIns_List06_4_Period">et_union_hor!$V$85:$V$98</definedName>
    <definedName name="et_pIns_List06_5_Period">et_union_hor!$AA$103:$AA$120</definedName>
    <definedName name="et_pIns_List06_6_Period">et_union_hor!$V$125:$V$138</definedName>
    <definedName name="et_pIns_List06_7_Period">et_union_hor!$V$143:$V$156</definedName>
    <definedName name="et_pIns_List06_8_Period">et_union_hor!$V$161:$V$174</definedName>
    <definedName name="et_pIns_List06_9_Period">et_union_hor!$W$179:$W$189</definedName>
    <definedName name="et_TN_range">et_union_hor!$Q$207</definedName>
    <definedName name="et_TS_range">et_union_hor!$U$207</definedName>
    <definedName name="et_TwoRates_1">et_union_hor!$P$37:$Q$37</definedName>
    <definedName name="et_TwoRates_13">et_union_hor!$P$244:$Q$244</definedName>
    <definedName name="et_TwoRates_2">et_union_hor!$P$55:$Q$55</definedName>
    <definedName name="et_TwoRates_3">et_union_hor!$P$73:$Q$73</definedName>
    <definedName name="et_TwoRates_3_i">et_union_hor!$P$226:$Q$226</definedName>
    <definedName name="et_TwoRates_4">et_union_hor!$P$92:$Q$92</definedName>
    <definedName name="et_TwoRates_5">et_union_hor!$R$109:$S$109</definedName>
    <definedName name="et_TwoRates_5_comp">et_union_hor!$T$109:$U$109</definedName>
    <definedName name="et_TwoRates_5_comp_p">et_union_hor!$T$120:$V$120</definedName>
    <definedName name="et_TwoRates_5_p">et_union_hor!$R$120:$S$120</definedName>
    <definedName name="et_TwoRates_6">et_union_hor!$P$131:$Q$131</definedName>
    <definedName name="et_TwoRates_7">et_union_hor!$P$149:$Q$149</definedName>
    <definedName name="fil">Титульный!$F$30</definedName>
    <definedName name="fil_flag">Титульный!$F$28</definedName>
    <definedName name="FirstLine">Инструкция!$A$6</definedName>
    <definedName name="flag_publication">Титульный!$F$9</definedName>
    <definedName name="flagDS">'Форма 4.10.5 | Т-подкл'!$V$18:$V$31</definedName>
    <definedName name="flagIndicat_List06_3">'Форма 4.10.2 | Т-ТЭ | предел'!$O$7</definedName>
    <definedName name="flagMO">'Перечень тарифов'!$K$20:$K$26</definedName>
    <definedName name="flagSource">'Перечень тарифов'!$S$20:$S$26</definedName>
    <definedName name="flagST">'Перечень тарифов'!$O$20:$O$26</definedName>
    <definedName name="flagTN">'Форма 4.10.5 | Т-подкл'!$N$18:$N$31</definedName>
    <definedName name="flagTS">'Форма 4.10.5 | Т-подкл'!$R$18:$R$31</definedName>
    <definedName name="flagTwoTariff">'Перечень тарифов'!$G$20:$G$26</definedName>
    <definedName name="flagUsedTer_List01">Территории!$P$11:$P$15</definedName>
    <definedName name="group_rates">'Перечень тарифов'!$E$20:$E$26</definedName>
    <definedName name="header_1">'Форма 4.10.2 | Т-ТЭ | &gt;=25МВт'!$L$5</definedName>
    <definedName name="header_10">'Форма 4.10.5 | Т-подкл'!$L$5</definedName>
    <definedName name="header_2">'Форма 4.10.2 | Т-ТЭ | ТСО'!$L$5</definedName>
    <definedName name="header_3">'Форма 4.10.2 | Т-ТЭ | предел'!$L$5</definedName>
    <definedName name="header_4">'Форма 4.10.3 | Т-ТН'!$L$5</definedName>
    <definedName name="header_5">'Форма 4.10.4 | Т-гор.вода'!$L$5</definedName>
    <definedName name="header_6">'Форма 4.10.3 | Т-передача ТЭ'!$L$5</definedName>
    <definedName name="header_7">'Форма 4.10.3 | Т-передача ТН'!$L$5</definedName>
    <definedName name="header_8">'Форма 4.10.2 | Резерв мощности'!$L$5</definedName>
    <definedName name="header_9">'Форма 4.10.6 | Т-подкл(инд)'!$L$5</definedName>
    <definedName name="id_rates">'Перечень тарифов'!$A$20:$A$26</definedName>
    <definedName name="IDtariff_List05_1">'Форма 1.0.1 | Т-ТЭ | &gt;=25МВт'!$A$1</definedName>
    <definedName name="IDtariff_List05_10">'Форма 1.0.1 | Т-подкл'!$A$1</definedName>
    <definedName name="IDtariff_List05_11">'Форма 1.0.1 | Форма 4.9'!$A$1</definedName>
    <definedName name="IDtariff_List05_13">'Форма 1.0.1 | Т-ТЭ | потр'!$A$1</definedName>
    <definedName name="IDtariff_List05_2">'Форма 1.0.1 | Т-ТЭ | ТСО'!$A$1</definedName>
    <definedName name="IDtariff_List05_3">'Форма 1.0.1 | Т-ТЭ | предел'!$A$1</definedName>
    <definedName name="IDtariff_List05_3_i">'Форма 1.0.1 | Т-ТЭ | индикат'!$A$1</definedName>
    <definedName name="IDtariff_List05_4">'Форма 1.0.1 | Т-ТН'!$A$1</definedName>
    <definedName name="IDtariff_List05_5">'Форма 1.0.1 | Т-гор.вода'!$A$1</definedName>
    <definedName name="IDtariff_List05_6">'Форма 1.0.1 | Т-передача ТЭ'!$A$1</definedName>
    <definedName name="IDtariff_List05_7">'Форма 1.0.1 | Т-передача ТН'!$A$1</definedName>
    <definedName name="IDtariff_List05_8">'Форма 1.0.1 | Резерв мощности'!$A$1</definedName>
    <definedName name="IDtariff_List05_9">'Форма 1.0.1 | Т-подкл(инд)'!$A$1</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Инструкция!$70:$80</definedName>
    <definedName name="Instr_7">Инструкция!$81:$97</definedName>
    <definedName name="Instr_8">Инструкция!$98:$112</definedName>
    <definedName name="instr_hyp1">Инструкция!$H$58</definedName>
    <definedName name="instr_hyp2">Инструкция!$E$70</definedName>
    <definedName name="instr_hyp3">Инструкция!$H$81</definedName>
    <definedName name="isComponent">'Перечень тарифов'!$G$12</definedName>
    <definedName name="isDiff">'Перечень тарифов'!$G$16</definedName>
    <definedName name="isIndicat">'Перечень тарифов'!$G$10</definedName>
    <definedName name="isSellers">'Перечень тарифов'!$G$11</definedName>
    <definedName name="IstPub">Титульный!$F$21</definedName>
    <definedName name="IstPub_ch">Титульный!$F$26</definedName>
    <definedName name="kind_group_rates">TEHSHEET!$X$2:$X$14</definedName>
    <definedName name="kind_group_rates_load">TEHSHEET!$AP$2:$AP$11</definedName>
    <definedName name="kind_group_rates_load_ETS">TEHSHEET!$AP$2:$AP$11</definedName>
    <definedName name="kind_group_rates_load_filter">TEHSHEET!$AQ$2:$AQ$10</definedName>
    <definedName name="kind_group_rates_load_filter_ETS">TEHSHEET!$AQ$2:$AQ$11</definedName>
    <definedName name="kind_of_activity">REESTR_VED!$B$2:$B$11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orms">TEHSHEET!$AZ$2:$AZ$9</definedName>
    <definedName name="kind_of_fuel">TEHSHEET!$AK$2:$AK$9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ameforms">TEHSHEET!$BA$2:$BA$9</definedName>
    <definedName name="kind_of_NDS">TEHSHEET!$H$2:$H$4</definedName>
    <definedName name="kind_of_NDS_tariff">TEHSHEET!$H$7:$H$8</definedName>
    <definedName name="kind_of_NDS_tariff_people">TEHSHEET!$H$13:$H$14</definedName>
    <definedName name="kind_of_nets">TEHSHEET!$S$2:$S$4</definedName>
    <definedName name="kind_of_org_type">TEHSHEET!$BC$2:$BC$5</definedName>
    <definedName name="kind_of_publication">TEHSHEET!$G$2:$G$3</definedName>
    <definedName name="kind_of_scheme_in">TEHSHEET!$Q$2:$Q$5</definedName>
    <definedName name="kind_of_scheme_in2">TEHSHEET!$Q$3:$Q$5</definedName>
    <definedName name="kind_of_tariff_unit">TEHSHEET!$J$7:$J$8</definedName>
    <definedName name="kind_of_unit">TEHSHEET!$J$2:$J$4</definedName>
    <definedName name="kind_of_zak">TEHSHEET!$AM$2:$AM$7</definedName>
    <definedName name="kpp">Титульный!$F$32</definedName>
    <definedName name="LINK_RANGE">REESTR_LINK!$B$2:$B$3</definedName>
    <definedName name="List_H">TEHSHEET!$AW$2:$AW$25</definedName>
    <definedName name="List_M">TEHSHEET!$AX$2:$AX$61</definedName>
    <definedName name="LIST_MR_MO_OKTMO">REESTR_MO!$A$2:$D$320</definedName>
    <definedName name="List01_CheckC">Территории!$D$11:$L$15</definedName>
    <definedName name="List01_NameCol">Территории!$K$1:$M$1</definedName>
    <definedName name="List01_REESTR_MO">Территории!$H$11:$L$15</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6_1_DP">'Форма 4.10.2 | Т-ТЭ | &gt;=25МВт'!$11:$11</definedName>
    <definedName name="List06_1_MC">'Форма 4.10.2 | Т-ТЭ | &gt;=25МВт'!$O$18:$O$32</definedName>
    <definedName name="List06_1_MC2">'Форма 4.10.2 | Т-ТЭ | &gt;=25МВт'!$V$18:$V$32</definedName>
    <definedName name="List06_1_note">'Форма 4.10.2 | Т-ТЭ | &gt;=25МВт'!$W$18:$W$32</definedName>
    <definedName name="List06_1_Period">'Форма 4.10.2 | Т-ТЭ | &gt;=25МВт'!$O$18:$U$32</definedName>
    <definedName name="List06_10_DP">'Форма 4.10.5 | Т-подкл'!$12:$12</definedName>
    <definedName name="List06_10_MC2">'Форма 4.10.5 | Т-подкл'!$AF$19:$AF$31</definedName>
    <definedName name="List06_10_note">'Форма 4.10.5 | Т-подкл'!$AG$19:$AG$31</definedName>
    <definedName name="List06_10_Period">'Форма 4.10.5 | Т-подкл'!$Z$19:$AE$31</definedName>
    <definedName name="List06_10_pl">'Форма 4.10.5 | Т-подкл'!$11:$11</definedName>
    <definedName name="List06_10_region">'Форма 4.10.5 | Т-подкл'!$N$23:$Y$25</definedName>
    <definedName name="List06_13_DP">'Форма 4.10.2 | Т-ТЭ | потр'!$11:$11</definedName>
    <definedName name="List06_13_MC">'Форма 4.10.2 | Т-ТЭ | потр'!$O$18:$O$32</definedName>
    <definedName name="List06_13_MC2">'Форма 4.10.2 | Т-ТЭ | потр'!$V$18:$V$32</definedName>
    <definedName name="List06_13_note">'Форма 4.10.2 | Т-ТЭ | потр'!$W$18:$W$32</definedName>
    <definedName name="List06_13_Period">'Форма 4.10.2 | Т-ТЭ | потр'!$O$18:$U$32</definedName>
    <definedName name="List06_2_DP">'Форма 4.10.2 | Т-ТЭ | ТСО'!$11:$11</definedName>
    <definedName name="List06_2_MC">'Форма 4.10.2 | Т-ТЭ | ТСО'!$O$18:$O$32</definedName>
    <definedName name="List06_2_MC2">'Форма 4.10.2 | Т-ТЭ | ТСО'!$V$18:$V$32</definedName>
    <definedName name="List06_2_note">'Форма 4.10.2 | Т-ТЭ | ТСО'!$W$18:$W$32</definedName>
    <definedName name="List06_2_Period">'Форма 4.10.2 | Т-ТЭ | ТСО'!$O$18:$U$32</definedName>
    <definedName name="List06_3_DP">'Форма 4.10.2 | Т-ТЭ | предел'!$13:$13</definedName>
    <definedName name="List06_3_i_DP">'Форма 4.10.2 | Т-ТЭ | индикат'!$13:$13</definedName>
    <definedName name="List06_3_i_GroundMaterials">'Форма 4.10.2 | Т-ТЭ | индикат'!$O$7</definedName>
    <definedName name="List06_3_i_MC">'Форма 4.10.2 | Т-ТЭ | индикат'!$O$20:$O$34</definedName>
    <definedName name="List06_3_i_MC2">'Форма 4.10.2 | Т-ТЭ | индикат'!$V$20:$V$34</definedName>
    <definedName name="List06_3_i_note">'Форма 4.10.2 | Т-ТЭ | индикат'!$W$20:$W$34</definedName>
    <definedName name="List06_3_i_Period">'Форма 4.10.2 | Т-ТЭ | индикат'!$O$20:$U$34</definedName>
    <definedName name="List06_3_MC">'Форма 4.10.2 | Т-ТЭ | предел'!$O$20:$O$34</definedName>
    <definedName name="List06_3_MC2">'Форма 4.10.2 | Т-ТЭ | предел'!$V$20:$V$34</definedName>
    <definedName name="List06_3_note">'Форма 4.10.2 | Т-ТЭ | предел'!$W$20:$W$34</definedName>
    <definedName name="List06_3_Period">'Форма 4.10.2 | Т-ТЭ | предел'!$O$20:$U$34</definedName>
    <definedName name="List06_4_DP">'Форма 4.10.3 | Т-ТН'!$11:$11</definedName>
    <definedName name="List06_4_MC2">'Форма 4.10.3 | Т-ТН'!$V$18:$V$32</definedName>
    <definedName name="List06_4_note">'Форма 4.10.3 | Т-ТН'!$W$18:$W$32</definedName>
    <definedName name="List06_4_Period">'Форма 4.10.3 | Т-ТН'!$O$18:$U$32</definedName>
    <definedName name="List06_5_0">'Форма 4.10.4 | Т-гор.вода'!$25:$25</definedName>
    <definedName name="List06_5_DP">'Форма 4.10.4 | Т-гор.вода'!$11:$11</definedName>
    <definedName name="List06_5_MC">'Форма 4.10.4 | Т-гор.вода'!$O$18:$O$34</definedName>
    <definedName name="List06_5_MC2">'Форма 4.10.4 | Т-гор.вода'!$AA$18:$AA$34</definedName>
    <definedName name="List06_5_note">'Форма 4.10.4 | Т-гор.вода'!$AB$18:$AB$34</definedName>
    <definedName name="List06_5_Period">'Форма 4.10.4 | Т-гор.вода'!$O$18:$Z$34</definedName>
    <definedName name="List06_6_DP">'Форма 4.10.3 | Т-передача ТЭ'!$11:$11</definedName>
    <definedName name="List06_6_MC">'Форма 4.10.3 | Т-передача ТЭ'!$O$18:$O$28</definedName>
    <definedName name="List06_6_MC2">'Форма 4.10.3 | Т-передача ТЭ'!$V$18:$V$28</definedName>
    <definedName name="List06_6_note">'Форма 4.10.3 | Т-передача ТЭ'!$W$18:$W$28</definedName>
    <definedName name="List06_6_Period">'Форма 4.10.3 | Т-передача ТЭ'!$O$18:$U$28</definedName>
    <definedName name="List06_7_DP">'Форма 4.10.3 | Т-передача ТН'!$11:$11</definedName>
    <definedName name="List06_7_MC">'Форма 4.10.3 | Т-передача ТН'!$O$18:$O$32</definedName>
    <definedName name="List06_7_MC2">'Форма 4.10.3 | Т-передача ТН'!$V$18:$V$32</definedName>
    <definedName name="List06_7_note">'Форма 4.10.3 | Т-передача ТН'!$W$18:$W$32</definedName>
    <definedName name="List06_7_Period">'Форма 4.10.3 | Т-передача ТН'!$O$18:$U$32</definedName>
    <definedName name="List06_8_DP">'Форма 4.10.2 | Резерв мощности'!$11:$11</definedName>
    <definedName name="List06_8_MC">'Форма 4.10.2 | Резерв мощности'!$O$18:$O$32</definedName>
    <definedName name="List06_8_MC2">'Форма 4.10.2 | Резерв мощности'!$V$18:$V$32</definedName>
    <definedName name="List06_8_note">'Форма 4.10.2 | Резерв мощности'!$W$18:$W$32</definedName>
    <definedName name="List06_8_Period">'Форма 4.10.2 | Резерв мощности'!$O$18:$U$32</definedName>
    <definedName name="List06_9_DP">'Форма 4.10.6 | Т-подкл(инд)'!$12:$12</definedName>
    <definedName name="List06_9_MC">'Форма 4.10.6 | Т-подкл(инд)'!$O$19:$O$29</definedName>
    <definedName name="List06_9_MC2">'Форма 4.10.6 | Т-подкл(инд)'!$W$19:$W$29</definedName>
    <definedName name="List06_9_note">'Форма 4.10.6 | Т-подкл(инд)'!$X$19:$X$29</definedName>
    <definedName name="List06_9_Period">'Форма 4.10.6 | Т-подкл(инд)'!$Q$19:$V$29</definedName>
    <definedName name="List06_9_pl">'Форма 4.10.6 | Т-подкл(инд)'!$11:$11</definedName>
    <definedName name="List13_GroundMaterials_1">'Форма 4.9'!$G$10:$G$14</definedName>
    <definedName name="List13_note">'Форма 4.9'!$H$10:$H$14</definedName>
    <definedName name="List14_1_Date">'Форма 4.10.1'!$H$17:$I$18</definedName>
    <definedName name="List14_1_Date_1">'Форма 4.10.1'!$H$22:$I$32</definedName>
    <definedName name="List14_1_DPR">'Форма 4.10.1'!$K$20</definedName>
    <definedName name="List14_1_flagIPR">'Форма 4.10.1'!$J$15</definedName>
    <definedName name="List14_1_GroundMaterials_1">'Форма 4.10.1'!$K$15:$K$32</definedName>
    <definedName name="List14_1_hypIPR">'Форма 4.10.1'!$K$15</definedName>
    <definedName name="List14_1_method">'Форма 4.10.1'!$J$17:$J$18</definedName>
    <definedName name="List14_1_note">'Форма 4.10.1'!$L$14:$L$32</definedName>
    <definedName name="ListForms">modSheetMain!$A:$A</definedName>
    <definedName name="logical">TEHSHEET!$D$2:$D$3</definedName>
    <definedName name="mo_List01">Территории!$K$11:$K$15</definedName>
    <definedName name="MODesc">'Перечень тарифов'!$N$20:$N$26</definedName>
    <definedName name="MONTH">TEHSHEET!$E$2:$E$13</definedName>
    <definedName name="mr_List01">Территории!$H$11:$H$15</definedName>
    <definedName name="mrCopy_List01">Территории!$M$11:$M$15</definedName>
    <definedName name="mrmoCopy_List01">Территории!$R$11:$R$15</definedName>
    <definedName name="nalog">Титульный!$F$36</definedName>
    <definedName name="name_rates">'Перечень тарифов'!$J$20:$J$26</definedName>
    <definedName name="name_rates_4">TEHSHEET!$AA$2:$AA$3</definedName>
    <definedName name="name_rates_4_filter">TEHSHEET!$AB$2:$AB$3</definedName>
    <definedName name="name_rates_8">TEHSHEET!$AC$2:$AC$4</definedName>
    <definedName name="name_rates_8_filter">TEHSHEET!$AD$2:$AD$4</definedName>
    <definedName name="nameApr">'Перечень тарифов'!$G$7</definedName>
    <definedName name="NameOrPr">Титульный!$F$18</definedName>
    <definedName name="NameOrPr_ch">Титульный!$F$23</definedName>
    <definedName name="numberPr">Титульный!$F$20</definedName>
    <definedName name="numberPr_ch">Титульный!$F$25</definedName>
    <definedName name="OneRates_1">'Форма 4.10.2 | Т-ТЭ | &gt;=25МВт'!$O$24</definedName>
    <definedName name="OneRates_13">'Форма 4.10.2 | Т-ТЭ | потр'!$O$24</definedName>
    <definedName name="OneRates_2">'Форма 4.10.2 | Т-ТЭ | ТСО'!$O$24</definedName>
    <definedName name="OneRates_3">'Форма 4.10.2 | Т-ТЭ | предел'!$O$26</definedName>
    <definedName name="OneRates_3_i">'Форма 4.10.2 | Т-ТЭ | индикат'!$O$26</definedName>
    <definedName name="OneRates_4">'Форма 4.10.3 | Т-ТН'!$O$24</definedName>
    <definedName name="OneRates_5">'Форма 4.10.4 | Т-гор.вода'!$Q$24</definedName>
    <definedName name="OneRates_5_comp">'Форма 4.10.4 | Т-гор.вода'!$P$24</definedName>
    <definedName name="OneRates_5_comp_p">'Форма 4.10.4 | Т-гор.вода'!$P$25</definedName>
    <definedName name="OneRates_5_p">'Форма 4.10.4 | Т-гор.вода'!$Q$25</definedName>
    <definedName name="OneRates_6">'Форма 4.10.3 | Т-передача ТЭ'!$O$24</definedName>
    <definedName name="OneRates_7">'Форма 4.10.3 | Т-передача ТН'!$O$24</definedName>
    <definedName name="org">Титульный!$F$29</definedName>
    <definedName name="Org_Address">Титульный!$F$40:$F$40</definedName>
    <definedName name="ORG_END_DATE">TEHSHEET!$F$29</definedName>
    <definedName name="Org_main">Титульный!$F$41</definedName>
    <definedName name="ORG_START_DATE">TEHSHEET!$E$29</definedName>
    <definedName name="otv_lico_name">Титульный!$F$43:$F$46</definedName>
    <definedName name="P19_T1_Protect" hidden="1">P5_T1_Protect,P6_T1_Protect,P7_T1_Protect,P8_T1_Protect,P9_T1_Protect,P10_T1_Protect,P11_T1_Protect,P12_T1_Protect,P13_T1_Protect,P14_T1_Protect</definedName>
    <definedName name="P19_T2_Protect" hidden="1">P5_T1_Protect,P6_T1_Protect,P7_T1_Protect,P8_T1_Protect,P9_T1_Protect,P10_T1_Protect,P11_T1_Protect,P12_T1_Protect,P13_T1_Protect,P14_T1_Protect</definedName>
    <definedName name="pCng_List13_1">'Форма 4.9'!$E$13:$E$14</definedName>
    <definedName name="pDel_Comm">Комментарии!$C$11:$C$12</definedName>
    <definedName name="pDel_List01_0">Территории!$C$11:$C$15</definedName>
    <definedName name="pDel_List01_1">Территории!$F$11:$F$15</definedName>
    <definedName name="pDel_List01_2">Территории!$I$11:$I$15</definedName>
    <definedName name="pDel_List02">'Перечень тарифов'!$C$20:$C$26</definedName>
    <definedName name="pDel_List02_1">'Перечень тарифов'!$H$20:$H$26</definedName>
    <definedName name="pDel_List02_2">'Перечень тарифов'!$L$20:$L$26</definedName>
    <definedName name="pDel_List02_3">'Перечень тарифов'!$P$20:$P$26</definedName>
    <definedName name="pDel_List02_4">'Перечень тарифов'!$T$20:$T$26</definedName>
    <definedName name="pDel_List03">'Форма 1.0.2'!$C$12:$C$13</definedName>
    <definedName name="pDel_List06_1_1">'Форма 4.10.2 | Т-ТЭ | &gt;=25МВт'!$K$18:$K$32</definedName>
    <definedName name="pDel_List06_1_2">'Форма 4.10.2 | Т-ТЭ | &gt;=25МВт'!$J$18:$J$32</definedName>
    <definedName name="pDel_List06_1_3">'Форма 4.10.2 | Т-ТЭ | &gt;=25МВт'!$I$18:$I$32</definedName>
    <definedName name="pDel_List06_10_4">'Форма 4.10.5 | Т-подкл'!$N$19:$AF$31,'Форма 4.10.5 | Т-подкл'!$N$19:$AF$31,'Форма 4.10.5 | Т-подкл'!$N$19:$AF$31</definedName>
    <definedName name="pDel_List06_10_5">'Форма 4.10.5 | Т-подкл'!$K$19:$K$31</definedName>
    <definedName name="pDel_List06_13_1">'Форма 4.10.2 | Т-ТЭ | потр'!$K$18:$K$32</definedName>
    <definedName name="pDel_List06_13_2">'Форма 4.10.2 | Т-ТЭ | потр'!$J$18:$J$32</definedName>
    <definedName name="pDel_List06_13_3">'Форма 4.10.2 | Т-ТЭ | потр'!$I$18:$I$32</definedName>
    <definedName name="pDel_List06_2_1">'Форма 4.10.2 | Т-ТЭ | ТСО'!$K$18:$K$32</definedName>
    <definedName name="pDel_List06_2_2">'Форма 4.10.2 | Т-ТЭ | ТСО'!$J$18:$J$32</definedName>
    <definedName name="pDel_List06_2_3">'Форма 4.10.2 | Т-ТЭ | ТСО'!$I$18:$I$32</definedName>
    <definedName name="pDel_List06_3_1">'Форма 4.10.2 | Т-ТЭ | предел'!$K$20:$K$34</definedName>
    <definedName name="pDel_List06_3_2">'Форма 4.10.2 | Т-ТЭ | предел'!$J$20:$J$34</definedName>
    <definedName name="pDel_List06_3_3">'Форма 4.10.2 | Т-ТЭ | предел'!$I$20:$I$34</definedName>
    <definedName name="pDel_List06_3_i_1">'Форма 4.10.2 | Т-ТЭ | индикат'!$K$20:$K$34</definedName>
    <definedName name="pDel_List06_3_i_2">'Форма 4.10.2 | Т-ТЭ | индикат'!$J$20:$J$34</definedName>
    <definedName name="pDel_List06_3_i_3">'Форма 4.10.2 | Т-ТЭ | индикат'!$I$20:$I$34</definedName>
    <definedName name="pDel_List06_4_1">'Форма 4.10.3 | Т-ТН'!$K$18:$K$32</definedName>
    <definedName name="pDel_List06_4_2">'Форма 4.10.3 | Т-ТН'!$J$18:$J$32</definedName>
    <definedName name="pDel_List06_4_3">'Форма 4.10.3 | Т-ТН'!$I$18:$I$32</definedName>
    <definedName name="pDel_List06_5_1">'Форма 4.10.4 | Т-гор.вода'!$K$18:$K$34</definedName>
    <definedName name="pDel_List06_5_2">'Форма 4.10.4 | Т-гор.вода'!$J$18:$J$34</definedName>
    <definedName name="pDel_List06_5_3">'Форма 4.10.4 | Т-гор.вода'!$I$18:$I$34</definedName>
    <definedName name="pDel_List06_6_1">'Форма 4.10.3 | Т-передача ТЭ'!$K$18:$K$28</definedName>
    <definedName name="pDel_List06_6_2">'Форма 4.10.3 | Т-передача ТЭ'!$J$18:$J$28</definedName>
    <definedName name="pDel_List06_6_3">'Форма 4.10.3 | Т-передача ТЭ'!$I$18:$I$28</definedName>
    <definedName name="pDel_List06_7_1">'Форма 4.10.3 | Т-передача ТН'!$K$18:$K$32</definedName>
    <definedName name="pDel_List06_7_2">'Форма 4.10.3 | Т-передача ТН'!$J$18:$J$32</definedName>
    <definedName name="pDel_List06_7_3">'Форма 4.10.3 | Т-передача ТН'!$I$18:$I$32</definedName>
    <definedName name="pDel_List06_8_1">'Форма 4.10.2 | Резерв мощности'!$K$18:$K$32</definedName>
    <definedName name="pDel_List06_8_2">'Форма 4.10.2 | Резерв мощности'!$J$18:$J$32</definedName>
    <definedName name="pDel_List06_8_3">'Форма 4.10.2 | Резерв мощности'!$I$18:$I$32</definedName>
    <definedName name="pDel_List06_9_5">'Форма 4.10.6 | Т-подкл(инд)'!$K$19:$K$29</definedName>
    <definedName name="pDel_List07">'Сведения об изменении'!$C$11:$C$13</definedName>
    <definedName name="pDel_List13_1">'Форма 4.9'!$C$13:$C$14</definedName>
    <definedName name="pDel_List14_1_1">'Форма 4.10.1'!$C$17:$C$18</definedName>
    <definedName name="pDel_List14_1_1_2">'Форма 4.10.1'!$G$17:$G$18</definedName>
    <definedName name="pDel_List14_1_2">'Форма 4.10.1'!$C$22:$C$23</definedName>
    <definedName name="pDel_List14_1_2_2">'Форма 4.10.1'!$G$22:$G$23</definedName>
    <definedName name="pDel_List14_1_3">'Форма 4.10.1'!$C$25:$C$26</definedName>
    <definedName name="pDel_List14_1_3_2">'Форма 4.10.1'!$G$25:$G$26</definedName>
    <definedName name="pDel_List14_1_4">'Форма 4.10.1'!$C$28:$C$29</definedName>
    <definedName name="pDel_List14_1_4_2">'Форма 4.10.1'!$G$28:$G$29</definedName>
    <definedName name="pDel_List14_1_5">'Форма 4.10.1'!$C$31:$C$32</definedName>
    <definedName name="pDel_List14_1_5_2">'Форма 4.10.1'!$G$31:$G$32</definedName>
    <definedName name="periodEnd">Титульный!$F$12</definedName>
    <definedName name="periodStart">Титульный!$F$11</definedName>
    <definedName name="pIns_Comm">Комментарии!$E$12</definedName>
    <definedName name="pIns_List01_0">Территории!$E$15</definedName>
    <definedName name="pIns_List02">'Перечень тарифов'!$E$26</definedName>
    <definedName name="pIns_List03">'Форма 1.0.2'!$E$13</definedName>
    <definedName name="pIns_List06_1_Period">'Форма 4.10.2 | Т-ТЭ | &gt;=25МВт'!$V$14:$V$32</definedName>
    <definedName name="pIns_List06_10_Period">'Форма 4.10.5 | Т-подкл'!$AF$15:$AF$31</definedName>
    <definedName name="pIns_List06_13_Period">'Форма 4.10.2 | Т-ТЭ | потр'!$V$13:$V$32</definedName>
    <definedName name="pIns_List06_2_Period">'Форма 4.10.2 | Т-ТЭ | ТСО'!$V$13:$V$32</definedName>
    <definedName name="pIns_List06_3_i_Period">'Форма 4.10.2 | Т-ТЭ | индикат'!$V$16:$V$34</definedName>
    <definedName name="pIns_List06_3_Period">'Форма 4.10.2 | Т-ТЭ | предел'!$V$16:$V$34</definedName>
    <definedName name="pIns_List06_4_Period">'Форма 4.10.3 | Т-ТН'!$V$18:$V$32</definedName>
    <definedName name="pIns_List06_5_Period">'Форма 4.10.4 | Т-гор.вода'!$AA$14:$AA$34</definedName>
    <definedName name="pIns_List06_6_Period">'Форма 4.10.3 | Т-передача ТЭ'!$V$14:$V$28</definedName>
    <definedName name="pIns_List06_7_Period">'Форма 4.10.3 | Т-передача ТН'!$V$14:$V$32</definedName>
    <definedName name="pIns_List06_8_Period">'Форма 4.10.2 | Резерв мощности'!$V$14:$V$32</definedName>
    <definedName name="pIns_List06_9_Period">'Форма 4.10.6 | Т-подкл(инд)'!$W$15:$W$29</definedName>
    <definedName name="pIns_List07">'Сведения об изменении'!$E$13</definedName>
    <definedName name="pIns_List13_1">'Форма 4.9'!$E$14</definedName>
    <definedName name="pr_List06_1">'Форма 4.10.2 | Т-ТЭ | &gt;=25МВт'!$O$7:$T$10</definedName>
    <definedName name="pr_List06_10">'Форма 4.10.5 | Т-подкл'!$N$7:$T$10</definedName>
    <definedName name="pr_List06_13">'Форма 4.10.2 | Т-ТЭ | потр'!$O$7:$T$10</definedName>
    <definedName name="pr_List06_2">'Форма 4.10.2 | Т-ТЭ | ТСО'!$O$7:$T$10</definedName>
    <definedName name="pr_List06_3">'Форма 4.10.2 | Т-ТЭ | предел'!$O$9:$T$12</definedName>
    <definedName name="pr_List06_3_i">'Форма 4.10.2 | Т-ТЭ | индикат'!$O$9:$T$12</definedName>
    <definedName name="pr_List06_4">'Форма 4.10.3 | Т-ТН'!$O$7:$T$10</definedName>
    <definedName name="pr_List06_5">'Форма 4.10.4 | Т-гор.вода'!$O$7:$T$10</definedName>
    <definedName name="pr_List06_6">'Форма 4.10.3 | Т-передача ТЭ'!$O$7:$T$10</definedName>
    <definedName name="pr_List06_7">'Форма 4.10.3 | Т-передача ТН'!$O$7:$T$10</definedName>
    <definedName name="pr_List06_8">'Форма 4.10.2 | Резерв мощности'!$O$7:$T$10</definedName>
    <definedName name="pr_List06_9">'Форма 4.10.6 | Т-подкл(инд)'!$O$7:$T$10</definedName>
    <definedName name="PROT_22">P3_PROT_22,P4_PROT_22,P5_PROT_22</definedName>
    <definedName name="pVDel_List06_1">'Форма 4.10.2 | Т-ТЭ | &gt;=25МВт'!$12:$12</definedName>
    <definedName name="pVDel_List06_10">'Форма 4.10.5 | Т-подкл'!$13:$13</definedName>
    <definedName name="pVDel_List06_13">'Форма 4.10.2 | Т-ТЭ | потр'!$12:$12</definedName>
    <definedName name="pVDel_List06_2">'Форма 4.10.2 | Т-ТЭ | ТСО'!$12:$12</definedName>
    <definedName name="pVDel_List06_3">'Форма 4.10.2 | Т-ТЭ | предел'!$14:$14</definedName>
    <definedName name="pVDel_List06_3_i">'Форма 4.10.2 | Т-ТЭ | индикат'!$14:$14</definedName>
    <definedName name="pVDel_List06_4">'Форма 4.10.3 | Т-ТН'!$12:$12</definedName>
    <definedName name="pVDel_List06_5">'Форма 4.10.4 | Т-гор.вода'!$12:$12</definedName>
    <definedName name="pVDel_List06_6">'Форма 4.10.3 | Т-передача ТЭ'!$12:$12</definedName>
    <definedName name="pVDel_List06_7">'Форма 4.10.3 | Т-передача ТН'!$12:$12</definedName>
    <definedName name="pVDel_List06_8">'Форма 4.10.2 | Резерв мощности'!$12:$12</definedName>
    <definedName name="pVDel_List06_9">'Форма 4.10.6 | Т-подкл(инд)'!$13:$13</definedName>
    <definedName name="QUARTER">TEHSHEET!$F$2:$F$5</definedName>
    <definedName name="REESTR_LINK_RANGE">REESTR_LINK!$A$2:$C$3</definedName>
    <definedName name="REESTR_ORG_RANGE">REESTR_ORG!$A$2:$J$404</definedName>
    <definedName name="REESTR_VED_RANGE">REESTR_VED!$A$2:$B$11</definedName>
    <definedName name="REESTR_VT_RANGE">REESTR_VT!$A$2:$B$11</definedName>
    <definedName name="REGION">TEHSHEET!$A$2:$A$87</definedName>
    <definedName name="region_name">Титульный!$F$7</definedName>
    <definedName name="RegulatoryPeriod">Титульный!$F$11:$F$12</definedName>
    <definedName name="SAPBEXrevision" hidden="1">1</definedName>
    <definedName name="SAPBEXsysID" hidden="1">"BW2"</definedName>
    <definedName name="SAPBEXwbID" hidden="1">"479GSPMTNK9HM4ZSIVE5K2SH6"</definedName>
    <definedName name="shema_podkl_2">'Форма 4.10.2 | Т-ТЭ | ТСО'!$O$22</definedName>
    <definedName name="shema_podkl_3">'Форма 4.10.2 | Т-ТЭ | предел'!$O$24</definedName>
    <definedName name="shema_podkl_3_i">'Форма 4.10.2 | Т-ТЭ | индикат'!$O$24</definedName>
    <definedName name="SKI_number">TEHSHEET!$I$2:$I$21</definedName>
    <definedName name="tariffDesc">'Перечень тарифов'!$R$20:$R$26</definedName>
    <definedName name="TECH_ORG_ID">Титульный!$F$1</definedName>
    <definedName name="ter_List01">Территории!$E$11:$E$15</definedName>
    <definedName name="terCopy_List01">Территории!$Q$11:$Q$15</definedName>
    <definedName name="TitlePr_ch">Титульный!$F$22</definedName>
    <definedName name="TwoRates_1">'Форма 4.10.2 | Т-ТЭ | &gt;=25МВт'!$P$24:$Q$24</definedName>
    <definedName name="TwoRates_13">'Форма 4.10.2 | Т-ТЭ | потр'!$P$24:$Q$24</definedName>
    <definedName name="TwoRates_2">'Форма 4.10.2 | Т-ТЭ | ТСО'!$P$24:$Q$24</definedName>
    <definedName name="TwoRates_3">'Форма 4.10.2 | Т-ТЭ | предел'!$P$26:$Q$26</definedName>
    <definedName name="TwoRates_3_i">'Форма 4.10.2 | Т-ТЭ | индикат'!$P$26:$Q$26</definedName>
    <definedName name="TwoRates_5">'Форма 4.10.4 | Т-гор.вода'!$R$24:$S$24</definedName>
    <definedName name="TwoRates_5_comp">'Форма 4.10.4 | Т-гор.вода'!$T$24:$U$24</definedName>
    <definedName name="TwoRates_5_comp_p">'Форма 4.10.4 | Т-гор.вода'!$T$25:$U$25</definedName>
    <definedName name="TwoRates_5_p">'Форма 4.10.4 | Т-гор.вода'!$R$25:$S$25</definedName>
    <definedName name="TwoRates_6">'Форма 4.10.3 | Т-передача ТЭ'!$P$24:$Q$24</definedName>
    <definedName name="TwoRates_7">'Форма 4.10.3 | Т-передача ТН'!$P$24:$Q$24</definedName>
    <definedName name="type_org">Титульный!$F$34</definedName>
    <definedName name="UpdStatus">Инструкция!$AA$1</definedName>
    <definedName name="VDET_END_DATE">TEHSHEET!$F$32</definedName>
    <definedName name="VDET_START_DATE">TEHSHEET!$E$32</definedName>
    <definedName name="version">Инструкция!$B$3</definedName>
    <definedName name="vid_teplnos_1">'Форма 4.10.2 | Т-ТЭ | &gt;=25МВт'!$M$24</definedName>
    <definedName name="vid_teplnos_10">et_union_hor!$M$149</definedName>
    <definedName name="vid_teplnos_11">'Форма 4.10.3 | Т-ТН'!$M$24</definedName>
    <definedName name="vid_teplnos_12">et_union_hor!$M$92</definedName>
    <definedName name="vid_teplnos_2">'Форма 4.10.2 | Т-ТЭ | ТСО'!$M$24</definedName>
    <definedName name="vid_teplnos_3">'Форма 4.10.2 | Т-ТЭ | предел'!$M$26</definedName>
    <definedName name="vid_teplnos_4">'Форма 4.10.3 | Т-передача ТЭ'!$M$24</definedName>
    <definedName name="vid_teplnos_5">'Форма 4.10.3 | Т-передача ТН'!$M$24</definedName>
    <definedName name="vid_teplnos_6">et_union_hor!$M$37</definedName>
    <definedName name="vid_teplnos_7">et_union_hor!$M$54</definedName>
    <definedName name="vid_teplnos_8">et_union_hor!$M$72</definedName>
    <definedName name="vid_teplnos_9">et_union_hor!$M$132</definedName>
    <definedName name="VidTopl">'Перечень тарифов'!$G$13</definedName>
    <definedName name="VidTopl_1">'Форма 4.10.2 | Т-ТЭ | &gt;=25МВт'!$M$7</definedName>
    <definedName name="VidTopl_2">'Форма 4.10.2 | Т-ТЭ | ТСО'!$M$8</definedName>
    <definedName name="VidTopl_3">'Форма 4.10.2 | Т-ТЭ | предел'!$M$10</definedName>
    <definedName name="warmNote">'Перечень тарифов'!$W$20:$W$26</definedName>
    <definedName name="warmSource">'Перечень тарифов'!$V$20:$V$26</definedName>
    <definedName name="year_list">TEHSHEET!$C$2:$C$6</definedName>
    <definedName name="year_list1">TEHSHEET!$B$2:$B$27</definedName>
  </definedNames>
  <calcPr calcId="162913"/>
</workbook>
</file>

<file path=xl/calcChain.xml><?xml version="1.0" encoding="utf-8"?>
<calcChain xmlns="http://schemas.openxmlformats.org/spreadsheetml/2006/main">
  <c r="A124" i="612" l="1"/>
  <c r="A1" i="612"/>
  <c r="A2" i="612"/>
  <c r="A3" i="612"/>
  <c r="A4" i="612"/>
  <c r="A5" i="612"/>
  <c r="A6" i="612"/>
  <c r="A7" i="612"/>
  <c r="A8" i="612"/>
  <c r="A9" i="612"/>
  <c r="A10" i="612"/>
  <c r="A11" i="612"/>
  <c r="A12" i="612"/>
  <c r="A13" i="612"/>
  <c r="A14" i="612"/>
  <c r="A15" i="612"/>
  <c r="A16" i="612"/>
  <c r="A17" i="612"/>
  <c r="A18" i="612"/>
  <c r="A19" i="612"/>
  <c r="A20" i="612"/>
  <c r="A21" i="612"/>
  <c r="A22" i="612"/>
  <c r="A23" i="612"/>
  <c r="A24" i="612"/>
  <c r="A25" i="612"/>
  <c r="A26" i="612"/>
  <c r="A27" i="612"/>
  <c r="A28" i="612"/>
  <c r="A29" i="612"/>
  <c r="A30" i="612"/>
  <c r="A31" i="612"/>
  <c r="A32" i="612"/>
  <c r="A33" i="612"/>
  <c r="A34" i="612"/>
  <c r="A35" i="612"/>
  <c r="A36" i="612"/>
  <c r="A37" i="612"/>
  <c r="A38" i="612"/>
  <c r="A39" i="612"/>
  <c r="A40" i="612"/>
  <c r="A41" i="612"/>
  <c r="A42" i="612"/>
  <c r="A43" i="612"/>
  <c r="A44" i="612"/>
  <c r="A45" i="612"/>
  <c r="A46" i="612"/>
  <c r="A47" i="612"/>
  <c r="A48" i="612"/>
  <c r="A49" i="612"/>
  <c r="A50" i="612"/>
  <c r="A51" i="612"/>
  <c r="A52" i="612"/>
  <c r="A53" i="612"/>
  <c r="A54" i="612"/>
  <c r="A55" i="612"/>
  <c r="A56" i="612"/>
  <c r="A57" i="612"/>
  <c r="A58" i="612"/>
  <c r="A59" i="612"/>
  <c r="A60" i="612"/>
  <c r="A61" i="612"/>
  <c r="A62" i="612"/>
  <c r="A63" i="612"/>
  <c r="A64" i="612"/>
  <c r="A65" i="612"/>
  <c r="A66" i="612"/>
  <c r="A67" i="612"/>
  <c r="A68" i="612"/>
  <c r="A69" i="612"/>
  <c r="A70" i="612"/>
  <c r="A71" i="612"/>
  <c r="A72" i="612"/>
  <c r="A73" i="612"/>
  <c r="A74" i="612"/>
  <c r="A75" i="612"/>
  <c r="A76" i="612"/>
  <c r="A77" i="612"/>
  <c r="A78" i="612"/>
  <c r="A79" i="612"/>
  <c r="A80" i="612"/>
  <c r="A81" i="612"/>
  <c r="A82" i="612"/>
  <c r="A83" i="612"/>
  <c r="A84" i="612"/>
  <c r="A85" i="612"/>
  <c r="A86" i="612"/>
  <c r="A87" i="612"/>
  <c r="A88" i="612"/>
  <c r="A89" i="612"/>
  <c r="A90" i="612"/>
  <c r="A91" i="612"/>
  <c r="A92" i="612"/>
  <c r="A93" i="612"/>
  <c r="A94" i="612"/>
  <c r="A95" i="612"/>
  <c r="A96" i="612"/>
  <c r="A97" i="612"/>
  <c r="A98" i="612"/>
  <c r="A99" i="612"/>
  <c r="A100" i="612"/>
  <c r="A101" i="612"/>
  <c r="A102" i="612"/>
  <c r="A103" i="612"/>
  <c r="A104" i="612"/>
  <c r="A105" i="612"/>
  <c r="A106" i="612"/>
  <c r="A107" i="612"/>
  <c r="A108" i="612"/>
  <c r="A109" i="612"/>
  <c r="A110" i="612"/>
  <c r="A111" i="612"/>
  <c r="A112" i="612"/>
  <c r="A113" i="612"/>
  <c r="A114" i="612"/>
  <c r="A115" i="612"/>
  <c r="A116" i="612"/>
  <c r="A117" i="612"/>
  <c r="A118" i="612"/>
  <c r="A119" i="612"/>
  <c r="A120" i="612"/>
  <c r="A121" i="612"/>
  <c r="A122" i="612"/>
  <c r="A123" i="612"/>
  <c r="M8" i="629"/>
  <c r="O8" i="629"/>
  <c r="M9" i="629"/>
  <c r="O9" i="629"/>
  <c r="O17" i="629"/>
  <c r="P17" i="629" s="1"/>
  <c r="Q17" i="629" s="1"/>
  <c r="R17" i="629" s="1"/>
  <c r="S17" i="629" s="1"/>
  <c r="U17" i="629" s="1"/>
  <c r="V17" i="629" s="1"/>
  <c r="W17" i="629" s="1"/>
  <c r="L18" i="629"/>
  <c r="O18" i="629"/>
  <c r="L19" i="629"/>
  <c r="L20" i="629"/>
  <c r="L21" i="629"/>
  <c r="L23" i="629"/>
  <c r="Z24" i="629"/>
  <c r="Y23" i="629"/>
  <c r="L24" i="629"/>
  <c r="Q25" i="629"/>
  <c r="X24" i="629"/>
  <c r="H12" i="649"/>
  <c r="H11" i="649"/>
  <c r="H9" i="649"/>
  <c r="H8" i="649"/>
  <c r="H7" i="649"/>
  <c r="H12" i="645"/>
  <c r="H9" i="645"/>
  <c r="H8" i="645"/>
  <c r="F31" i="647"/>
  <c r="E31" i="647"/>
  <c r="F28" i="647"/>
  <c r="E28" i="647"/>
  <c r="F25" i="647"/>
  <c r="E25" i="647"/>
  <c r="F22" i="647"/>
  <c r="E22" i="647"/>
  <c r="F17" i="647"/>
  <c r="E17" i="647"/>
  <c r="H12" i="638"/>
  <c r="H9" i="638"/>
  <c r="H8" i="638"/>
  <c r="R14" i="601"/>
  <c r="H13" i="649" s="1"/>
  <c r="R13" i="601"/>
  <c r="R12" i="601"/>
  <c r="P12" i="601"/>
  <c r="F9" i="649"/>
  <c r="F12" i="649"/>
  <c r="F13" i="649"/>
  <c r="F11" i="649"/>
  <c r="F10" i="649"/>
  <c r="F8" i="649"/>
  <c r="M14" i="601"/>
  <c r="M13" i="601"/>
  <c r="M12" i="601"/>
  <c r="B2" i="525"/>
  <c r="B3" i="525"/>
  <c r="H13" i="638" l="1"/>
  <c r="H13" i="645"/>
  <c r="M8" i="624"/>
  <c r="O8" i="624"/>
  <c r="M9" i="624"/>
  <c r="O9" i="624"/>
  <c r="N17" i="624"/>
  <c r="O17" i="624" s="1"/>
  <c r="P17" i="624" s="1"/>
  <c r="Q17" i="624" s="1"/>
  <c r="R17" i="624" s="1"/>
  <c r="S17" i="624" s="1"/>
  <c r="U17" i="624" s="1"/>
  <c r="V17" i="624" s="1"/>
  <c r="W17" i="624" s="1"/>
  <c r="Z18" i="624"/>
  <c r="Z19" i="624"/>
  <c r="Z20" i="624"/>
  <c r="Z21" i="624"/>
  <c r="Z22" i="624"/>
  <c r="Z23" i="624"/>
  <c r="Q25" i="624"/>
  <c r="Z24" i="624"/>
  <c r="Z25" i="624"/>
  <c r="Z26" i="624"/>
  <c r="Z27" i="624"/>
  <c r="Z28" i="624"/>
  <c r="Z29" i="624"/>
  <c r="Z30" i="624"/>
  <c r="Z31" i="624"/>
  <c r="L23" i="624"/>
  <c r="L20" i="624"/>
  <c r="X24" i="624"/>
  <c r="L24" i="624"/>
  <c r="L22" i="624"/>
  <c r="L18" i="624"/>
  <c r="L21" i="624"/>
  <c r="L19" i="624"/>
  <c r="F8" i="647" l="1"/>
  <c r="E8" i="647"/>
  <c r="F7" i="647"/>
  <c r="E7" i="647"/>
  <c r="H11" i="645"/>
  <c r="H7" i="645"/>
  <c r="F11" i="645"/>
  <c r="F13" i="645"/>
  <c r="F10" i="645"/>
  <c r="F12" i="645"/>
  <c r="F8" i="645"/>
  <c r="F9" i="645"/>
  <c r="O9" i="632" l="1"/>
  <c r="M9" i="632"/>
  <c r="O8" i="632"/>
  <c r="M8" i="632"/>
  <c r="N9" i="633"/>
  <c r="M9" i="633"/>
  <c r="N8" i="633"/>
  <c r="M8" i="633"/>
  <c r="O9" i="628"/>
  <c r="M9" i="628"/>
  <c r="O8" i="628"/>
  <c r="M8" i="628"/>
  <c r="O9" i="630"/>
  <c r="M9" i="630"/>
  <c r="O8" i="630"/>
  <c r="M8" i="630"/>
  <c r="O9" i="627"/>
  <c r="M9" i="627"/>
  <c r="O8" i="627"/>
  <c r="M8" i="627"/>
  <c r="O9" i="631"/>
  <c r="M9" i="631"/>
  <c r="O8" i="631"/>
  <c r="M8" i="631"/>
  <c r="O11" i="640"/>
  <c r="M11" i="640"/>
  <c r="O10" i="640"/>
  <c r="M10" i="640"/>
  <c r="O11" i="626"/>
  <c r="M11" i="626"/>
  <c r="O10" i="626"/>
  <c r="M10" i="626"/>
  <c r="O9" i="642"/>
  <c r="M9" i="642"/>
  <c r="O8" i="642"/>
  <c r="M8" i="642"/>
  <c r="O9" i="625"/>
  <c r="M9" i="625"/>
  <c r="O8" i="625"/>
  <c r="M8" i="625"/>
  <c r="E2" i="437"/>
  <c r="E3" i="437"/>
  <c r="O17" i="627" l="1"/>
  <c r="P17" i="627" s="1"/>
  <c r="Q17" i="627" s="1"/>
  <c r="R17" i="627" s="1"/>
  <c r="S17" i="627" s="1"/>
  <c r="U17" i="627" s="1"/>
  <c r="V17" i="627" s="1"/>
  <c r="W17" i="627" s="1"/>
  <c r="Z24" i="627"/>
  <c r="Q25" i="627"/>
  <c r="L18" i="627"/>
  <c r="L20" i="627"/>
  <c r="L23" i="627"/>
  <c r="L21" i="627"/>
  <c r="L19" i="627"/>
  <c r="X24" i="627"/>
  <c r="L24" i="627"/>
  <c r="Y23" i="627"/>
  <c r="O18" i="632" l="1"/>
  <c r="P18" i="632" s="1"/>
  <c r="Q18" i="632" s="1"/>
  <c r="R18" i="632" s="1"/>
  <c r="S18" i="632" s="1"/>
  <c r="T18" i="632" s="1"/>
  <c r="V18" i="632" s="1"/>
  <c r="R24" i="632"/>
  <c r="L21" i="632"/>
  <c r="Y23" i="632"/>
  <c r="L19" i="632"/>
  <c r="L23" i="632"/>
  <c r="L20" i="632"/>
  <c r="L22" i="632"/>
  <c r="X18" i="632" l="1"/>
  <c r="M12" i="550"/>
  <c r="Z251" i="471" l="1"/>
  <c r="Z250" i="471"/>
  <c r="Z249" i="471"/>
  <c r="Z248" i="471"/>
  <c r="Z247" i="471"/>
  <c r="Z246" i="471"/>
  <c r="Z245" i="471"/>
  <c r="Q245" i="471"/>
  <c r="Z244" i="471"/>
  <c r="Z243" i="471"/>
  <c r="Z242" i="471"/>
  <c r="Z241" i="471"/>
  <c r="Z240" i="471"/>
  <c r="Z239" i="471"/>
  <c r="Z238" i="471"/>
  <c r="H11" i="643"/>
  <c r="H7" i="643"/>
  <c r="Z31" i="642"/>
  <c r="Z30" i="642"/>
  <c r="Z29" i="642"/>
  <c r="Z28" i="642"/>
  <c r="Z27" i="642"/>
  <c r="Z26" i="642"/>
  <c r="Z25" i="642"/>
  <c r="Q25" i="642"/>
  <c r="Z24" i="642"/>
  <c r="Z23" i="642"/>
  <c r="Z22" i="642"/>
  <c r="Z21" i="642"/>
  <c r="Z20" i="642"/>
  <c r="Z19" i="642"/>
  <c r="Z18" i="642"/>
  <c r="N17" i="642"/>
  <c r="O17" i="642" s="1"/>
  <c r="P17" i="642" s="1"/>
  <c r="Q17" i="642" s="1"/>
  <c r="R17" i="642" s="1"/>
  <c r="S17" i="642" s="1"/>
  <c r="U17" i="642" s="1"/>
  <c r="L24" i="642"/>
  <c r="L244" i="471"/>
  <c r="F8" i="643"/>
  <c r="F10" i="643"/>
  <c r="F13" i="643"/>
  <c r="X244" i="471"/>
  <c r="L239" i="471"/>
  <c r="L23" i="642"/>
  <c r="F9" i="643"/>
  <c r="L238" i="471"/>
  <c r="L242" i="471"/>
  <c r="F12" i="643"/>
  <c r="L20" i="642"/>
  <c r="L22" i="642"/>
  <c r="L240" i="471"/>
  <c r="X24" i="642"/>
  <c r="L18" i="642"/>
  <c r="F11" i="643"/>
  <c r="L19" i="642"/>
  <c r="L21" i="642"/>
  <c r="L243" i="471"/>
  <c r="L241" i="471"/>
  <c r="V17" i="642" l="1"/>
  <c r="W17" i="642" s="1"/>
  <c r="H11" i="641" l="1"/>
  <c r="H7" i="641"/>
  <c r="Z233" i="471"/>
  <c r="Z232" i="471"/>
  <c r="Z231" i="471"/>
  <c r="Z230" i="471"/>
  <c r="Z229" i="471"/>
  <c r="Z228" i="471"/>
  <c r="Z227" i="471"/>
  <c r="Q227" i="471"/>
  <c r="Z226" i="471"/>
  <c r="Z225" i="471"/>
  <c r="Z224" i="471"/>
  <c r="Z223" i="471"/>
  <c r="Z222" i="471"/>
  <c r="Z221" i="471"/>
  <c r="Z220" i="471"/>
  <c r="Z33" i="640"/>
  <c r="Z32" i="640"/>
  <c r="Z31" i="640"/>
  <c r="Z30" i="640"/>
  <c r="Z29" i="640"/>
  <c r="Z28" i="640"/>
  <c r="Z27" i="640"/>
  <c r="Q27" i="640"/>
  <c r="Z26" i="640"/>
  <c r="Z25" i="640"/>
  <c r="Z24" i="640"/>
  <c r="Z23" i="640"/>
  <c r="Z22" i="640"/>
  <c r="Z21" i="640"/>
  <c r="Z20" i="640"/>
  <c r="N19" i="640"/>
  <c r="O19" i="640" s="1"/>
  <c r="P19" i="640" s="1"/>
  <c r="Q19" i="640" s="1"/>
  <c r="R19" i="640" s="1"/>
  <c r="S19" i="640" s="1"/>
  <c r="U19" i="640" s="1"/>
  <c r="L25" i="640"/>
  <c r="L223" i="471"/>
  <c r="X26" i="640"/>
  <c r="F8" i="641"/>
  <c r="L20" i="640"/>
  <c r="L224" i="471"/>
  <c r="L26" i="640"/>
  <c r="F12" i="641"/>
  <c r="L225" i="471"/>
  <c r="L21" i="640"/>
  <c r="F13" i="641"/>
  <c r="F10" i="641"/>
  <c r="L220" i="471"/>
  <c r="F11" i="641"/>
  <c r="L22" i="640"/>
  <c r="L221" i="471"/>
  <c r="L222" i="471"/>
  <c r="F9" i="641"/>
  <c r="L24" i="640"/>
  <c r="L23" i="640"/>
  <c r="X226" i="471"/>
  <c r="L226" i="471"/>
  <c r="V19" i="640" l="1"/>
  <c r="W19" i="640" s="1"/>
  <c r="AA198" i="471" l="1"/>
  <c r="AI197" i="471"/>
  <c r="R184" i="471"/>
  <c r="V120" i="471"/>
  <c r="AF111" i="471"/>
  <c r="V110" i="471"/>
  <c r="AE109" i="471"/>
  <c r="V109" i="471"/>
  <c r="Q150" i="471"/>
  <c r="Z149" i="471"/>
  <c r="Q132" i="471"/>
  <c r="Z131" i="471"/>
  <c r="Q92" i="471"/>
  <c r="Z91" i="471"/>
  <c r="Q168" i="471"/>
  <c r="Z167" i="471"/>
  <c r="AA166" i="471"/>
  <c r="Z80" i="471"/>
  <c r="Z79" i="471"/>
  <c r="Z78" i="471"/>
  <c r="Z77" i="471"/>
  <c r="Z76" i="471"/>
  <c r="Z75" i="471"/>
  <c r="Z74" i="471"/>
  <c r="Q74" i="471"/>
  <c r="Z73" i="471"/>
  <c r="Z72" i="471"/>
  <c r="Z71" i="471"/>
  <c r="Z70" i="471"/>
  <c r="Z69" i="471"/>
  <c r="Z68" i="471"/>
  <c r="Z67" i="471"/>
  <c r="Z62" i="471"/>
  <c r="Z61" i="471"/>
  <c r="Z60" i="471"/>
  <c r="Z59" i="471"/>
  <c r="Z58" i="471"/>
  <c r="Z57" i="471"/>
  <c r="Z56" i="471"/>
  <c r="Q56" i="471"/>
  <c r="Z55" i="471"/>
  <c r="Z54" i="471"/>
  <c r="Z53" i="471"/>
  <c r="Z52" i="471"/>
  <c r="Z51" i="471"/>
  <c r="Z50" i="471"/>
  <c r="Z49" i="471"/>
  <c r="Z44" i="471"/>
  <c r="Z43" i="471"/>
  <c r="Z42" i="471"/>
  <c r="Z41" i="471"/>
  <c r="Z40" i="471"/>
  <c r="Z39" i="471"/>
  <c r="Z38" i="471"/>
  <c r="Q38" i="471"/>
  <c r="Z37" i="471"/>
  <c r="Z36" i="471"/>
  <c r="Z35" i="471"/>
  <c r="Z34" i="471"/>
  <c r="Z33" i="471"/>
  <c r="Z32" i="471"/>
  <c r="Z31" i="471"/>
  <c r="H11" i="639"/>
  <c r="H7" i="639"/>
  <c r="H11" i="638"/>
  <c r="H7" i="638"/>
  <c r="H11" i="637"/>
  <c r="H7" i="637"/>
  <c r="H11" i="636"/>
  <c r="H7" i="636"/>
  <c r="H11" i="635"/>
  <c r="H7" i="635"/>
  <c r="H11" i="634"/>
  <c r="H7" i="634"/>
  <c r="O17" i="630"/>
  <c r="P17" i="630" s="1"/>
  <c r="Q17" i="630" s="1"/>
  <c r="R17" i="630" s="1"/>
  <c r="S17" i="630" s="1"/>
  <c r="U17" i="630" s="1"/>
  <c r="V17" i="630" s="1"/>
  <c r="L91" i="471"/>
  <c r="F13" i="635"/>
  <c r="L149" i="471"/>
  <c r="X37" i="471"/>
  <c r="L182" i="471"/>
  <c r="F10" i="636"/>
  <c r="L109" i="471"/>
  <c r="L180" i="471"/>
  <c r="L143" i="471"/>
  <c r="L165" i="471"/>
  <c r="L193" i="471"/>
  <c r="F12" i="634"/>
  <c r="F9" i="638"/>
  <c r="F9" i="637"/>
  <c r="L90" i="471"/>
  <c r="F8" i="638"/>
  <c r="L179" i="471"/>
  <c r="L85" i="471"/>
  <c r="L163" i="471"/>
  <c r="F11" i="635"/>
  <c r="AC110" i="471"/>
  <c r="L183" i="471"/>
  <c r="L35" i="471"/>
  <c r="L50" i="471"/>
  <c r="L131" i="471"/>
  <c r="F9" i="636"/>
  <c r="F11" i="636"/>
  <c r="L67" i="471"/>
  <c r="AH197" i="471"/>
  <c r="L53" i="471"/>
  <c r="L106" i="471"/>
  <c r="L162" i="471"/>
  <c r="F11" i="634"/>
  <c r="L68" i="471"/>
  <c r="F9" i="635"/>
  <c r="F12" i="638"/>
  <c r="L126" i="471"/>
  <c r="F9" i="639"/>
  <c r="F8" i="637"/>
  <c r="L130" i="471"/>
  <c r="L146" i="471"/>
  <c r="F8" i="636"/>
  <c r="L110" i="471"/>
  <c r="L127" i="471"/>
  <c r="L197" i="471"/>
  <c r="F13" i="639"/>
  <c r="L128" i="471"/>
  <c r="L34" i="471"/>
  <c r="X131" i="471"/>
  <c r="F11" i="638"/>
  <c r="F8" i="634"/>
  <c r="L31" i="471"/>
  <c r="F13" i="636"/>
  <c r="L103" i="471"/>
  <c r="L108" i="471"/>
  <c r="L196" i="471"/>
  <c r="F10" i="637"/>
  <c r="L54" i="471"/>
  <c r="L69" i="471"/>
  <c r="F10" i="639"/>
  <c r="F12" i="635"/>
  <c r="Y90" i="471"/>
  <c r="L88" i="471"/>
  <c r="F12" i="639"/>
  <c r="L195" i="471"/>
  <c r="F13" i="634"/>
  <c r="X149" i="471"/>
  <c r="L181" i="471"/>
  <c r="L52" i="471"/>
  <c r="F9" i="634"/>
  <c r="X55" i="471"/>
  <c r="L166" i="471"/>
  <c r="F13" i="638"/>
  <c r="F8" i="635"/>
  <c r="L70" i="471"/>
  <c r="L55" i="471"/>
  <c r="F12" i="637"/>
  <c r="L87" i="471"/>
  <c r="L36" i="471"/>
  <c r="Y183" i="471"/>
  <c r="F11" i="639"/>
  <c r="L167" i="471"/>
  <c r="L73" i="471"/>
  <c r="F10" i="635"/>
  <c r="L125" i="471"/>
  <c r="F10" i="634"/>
  <c r="AC109" i="471"/>
  <c r="F13" i="637"/>
  <c r="L49" i="471"/>
  <c r="L37" i="471"/>
  <c r="L105" i="471"/>
  <c r="Y166" i="471"/>
  <c r="L86" i="471"/>
  <c r="L33" i="471"/>
  <c r="F10" i="638"/>
  <c r="Y130" i="471"/>
  <c r="L164" i="471"/>
  <c r="X73" i="471"/>
  <c r="L145" i="471"/>
  <c r="X91" i="471"/>
  <c r="F11" i="637"/>
  <c r="F12" i="636"/>
  <c r="L120" i="471"/>
  <c r="AD108" i="471"/>
  <c r="F8" i="639"/>
  <c r="X167" i="471"/>
  <c r="L72" i="471"/>
  <c r="L51" i="471"/>
  <c r="L148" i="471"/>
  <c r="Y148" i="471"/>
  <c r="AC120" i="471"/>
  <c r="L32" i="471"/>
  <c r="L161" i="471"/>
  <c r="L71" i="471"/>
  <c r="L194" i="471"/>
  <c r="L144" i="471"/>
  <c r="L104" i="471"/>
  <c r="Z33" i="626" l="1"/>
  <c r="Z32" i="626"/>
  <c r="Z31" i="626"/>
  <c r="Z30" i="626"/>
  <c r="Z29" i="626"/>
  <c r="Z28" i="626"/>
  <c r="Z27" i="626"/>
  <c r="Q27" i="626"/>
  <c r="Z26" i="626"/>
  <c r="Z25" i="626"/>
  <c r="Z24" i="626"/>
  <c r="Z23" i="626"/>
  <c r="Z22" i="626"/>
  <c r="Z21" i="626"/>
  <c r="Z20" i="626"/>
  <c r="N19" i="626"/>
  <c r="O19" i="626" s="1"/>
  <c r="P19" i="626" s="1"/>
  <c r="Q19" i="626" s="1"/>
  <c r="R19" i="626" s="1"/>
  <c r="S19" i="626" s="1"/>
  <c r="U19" i="626" s="1"/>
  <c r="Z31" i="625"/>
  <c r="Z30" i="625"/>
  <c r="Z29" i="625"/>
  <c r="Z28" i="625"/>
  <c r="Z27" i="625"/>
  <c r="Z26" i="625"/>
  <c r="Z25" i="625"/>
  <c r="Q25" i="625"/>
  <c r="Z24" i="625"/>
  <c r="Z23" i="625"/>
  <c r="Z22" i="625"/>
  <c r="Z21" i="625"/>
  <c r="Z20" i="625"/>
  <c r="Z19" i="625"/>
  <c r="Z18" i="625"/>
  <c r="N17" i="625"/>
  <c r="O17" i="625" s="1"/>
  <c r="P17" i="625" s="1"/>
  <c r="Q17" i="625" s="1"/>
  <c r="R17" i="625" s="1"/>
  <c r="S17" i="625" s="1"/>
  <c r="U17" i="625" s="1"/>
  <c r="L23" i="625"/>
  <c r="L18" i="625"/>
  <c r="X26" i="626"/>
  <c r="L26" i="626"/>
  <c r="L24" i="625"/>
  <c r="X24" i="625"/>
  <c r="L21" i="626"/>
  <c r="L24" i="626"/>
  <c r="L22" i="625"/>
  <c r="L22" i="626"/>
  <c r="L20" i="626"/>
  <c r="L23" i="626"/>
  <c r="L19" i="625"/>
  <c r="L21" i="625"/>
  <c r="L25" i="626"/>
  <c r="L20" i="625"/>
  <c r="V19" i="626" l="1"/>
  <c r="W19" i="626" s="1"/>
  <c r="V17" i="625"/>
  <c r="W17" i="625" s="1"/>
  <c r="AA24" i="633"/>
  <c r="AI23" i="633"/>
  <c r="N18" i="633"/>
  <c r="R18" i="633" s="1"/>
  <c r="Y18" i="633" s="1"/>
  <c r="Z18" i="633" s="1"/>
  <c r="AA18" i="633" s="1"/>
  <c r="AB18" i="633" s="1"/>
  <c r="AC18" i="633" s="1"/>
  <c r="AE18" i="633" s="1"/>
  <c r="Q25" i="631"/>
  <c r="Z24" i="631"/>
  <c r="AA23" i="631"/>
  <c r="O17" i="631"/>
  <c r="P17" i="631" s="1"/>
  <c r="Q17" i="631" s="1"/>
  <c r="R17" i="631" s="1"/>
  <c r="S17" i="631" s="1"/>
  <c r="Q25" i="630"/>
  <c r="Z24" i="630"/>
  <c r="W17" i="630"/>
  <c r="L20" i="633"/>
  <c r="L20" i="630"/>
  <c r="L21" i="630"/>
  <c r="L19" i="631"/>
  <c r="Y23" i="630"/>
  <c r="Y23" i="631"/>
  <c r="X24" i="630"/>
  <c r="L18" i="630"/>
  <c r="L22" i="633"/>
  <c r="L19" i="630"/>
  <c r="L24" i="630"/>
  <c r="L18" i="631"/>
  <c r="L20" i="631"/>
  <c r="L23" i="630"/>
  <c r="AH23" i="633"/>
  <c r="L22" i="631"/>
  <c r="X24" i="631"/>
  <c r="L23" i="631"/>
  <c r="L21" i="631"/>
  <c r="L24" i="631"/>
  <c r="L21" i="633"/>
  <c r="L19" i="633"/>
  <c r="L23" i="633"/>
  <c r="AG18" i="633" l="1"/>
  <c r="U17" i="631"/>
  <c r="AF26" i="628"/>
  <c r="V25" i="628"/>
  <c r="AE24" i="628"/>
  <c r="V24" i="628"/>
  <c r="O17" i="628"/>
  <c r="P17" i="628" s="1"/>
  <c r="Q17" i="628" s="1"/>
  <c r="R17" i="628" s="1"/>
  <c r="S17" i="628" s="1"/>
  <c r="T17" i="628" s="1"/>
  <c r="U17" i="628" s="1"/>
  <c r="V17" i="628" s="1"/>
  <c r="W17" i="628" s="1"/>
  <c r="L19" i="628"/>
  <c r="L18" i="628"/>
  <c r="AC25" i="628"/>
  <c r="AD23" i="628"/>
  <c r="L21" i="628"/>
  <c r="AC24" i="628"/>
  <c r="L25" i="628"/>
  <c r="L20" i="628"/>
  <c r="L24" i="628"/>
  <c r="L23" i="628"/>
  <c r="V17" i="631" l="1"/>
  <c r="W17" i="631" s="1"/>
  <c r="X17" i="628"/>
  <c r="Z17" i="628" s="1"/>
  <c r="AB17" i="628" l="1"/>
  <c r="M292" i="471"/>
  <c r="R307" i="471"/>
  <c r="P297" i="471"/>
  <c r="R302" i="471"/>
  <c r="R297" i="471"/>
  <c r="H11" i="618"/>
  <c r="H7" i="618"/>
  <c r="H11" i="617"/>
  <c r="H7" i="617"/>
  <c r="H11" i="616"/>
  <c r="H7" i="616"/>
  <c r="H11" i="614"/>
  <c r="H7" i="614"/>
  <c r="H340" i="471"/>
  <c r="E29" i="205"/>
  <c r="F29" i="205"/>
  <c r="E327" i="471"/>
  <c r="E332" i="471"/>
  <c r="F9" i="617"/>
  <c r="F11" i="618"/>
  <c r="F11" i="614"/>
  <c r="F341" i="471"/>
  <c r="F337" i="471"/>
  <c r="F9" i="614"/>
  <c r="F12" i="616"/>
  <c r="F13" i="616"/>
  <c r="M307" i="471"/>
  <c r="F13" i="614"/>
  <c r="F10" i="617"/>
  <c r="F9" i="618"/>
  <c r="F10" i="614"/>
  <c r="F13" i="617"/>
  <c r="F339" i="471"/>
  <c r="F9" i="616"/>
  <c r="F8" i="614"/>
  <c r="F342" i="471"/>
  <c r="F11" i="616"/>
  <c r="M297" i="471"/>
  <c r="F8" i="616"/>
  <c r="F340" i="471"/>
  <c r="F11" i="617"/>
  <c r="F8" i="617"/>
  <c r="F12" i="614"/>
  <c r="F338" i="471"/>
  <c r="F10" i="616"/>
  <c r="F13" i="618"/>
  <c r="F10" i="618"/>
  <c r="F8" i="618"/>
  <c r="M302" i="471"/>
  <c r="F12" i="617"/>
  <c r="F12" i="618"/>
</calcChain>
</file>

<file path=xl/sharedStrings.xml><?xml version="1.0" encoding="utf-8"?>
<sst xmlns="http://schemas.openxmlformats.org/spreadsheetml/2006/main" count="6303" uniqueCount="2996">
  <si>
    <t>et_List02(_1,_2,_3)</t>
  </si>
  <si>
    <t>Ссылка</t>
  </si>
  <si>
    <t>специальный (упрощенная система налогообложения, система налогообложения для сельскохозяйственных производителей)</t>
  </si>
  <si>
    <t>без дифференциации</t>
  </si>
  <si>
    <t>Добавить МО</t>
  </si>
  <si>
    <t>Добавить строку</t>
  </si>
  <si>
    <t>ставка за содержание тепловой мощности, тыс.руб./Гкал/ч/мес</t>
  </si>
  <si>
    <t xml:space="preserve">Наименование системы теплоснабжения </t>
  </si>
  <si>
    <t>Схема подключения теплопотребляющей установки к коллектору источника тепловой энергии</t>
  </si>
  <si>
    <t>Группа потребителей</t>
  </si>
  <si>
    <t>Добавить группу потребителей</t>
  </si>
  <si>
    <t>Добавить схему подключения</t>
  </si>
  <si>
    <t>et_List06(_1,_2,_3)</t>
  </si>
  <si>
    <t>modList01</t>
  </si>
  <si>
    <t>modList03</t>
  </si>
  <si>
    <t>Территория действия тарифа</t>
  </si>
  <si>
    <t>Добавить источник тепловой энергии</t>
  </si>
  <si>
    <t>Добавить наименование системы теплоснабжения</t>
  </si>
  <si>
    <t>Добавить территорию действия тарифа</t>
  </si>
  <si>
    <t>Наименование тарифа</t>
  </si>
  <si>
    <t>Группы потребителей
(kind_of_cons)</t>
  </si>
  <si>
    <t xml:space="preserve">Источник тепловой энергии  </t>
  </si>
  <si>
    <t>к тепловой сети без дополнительного преобразования на тепловых пунктах, эксплуатируемых теплоснабжающей организацией</t>
  </si>
  <si>
    <t>организации-перепродавцы</t>
  </si>
  <si>
    <t>Добавить вид теплоносителя (параметры теплоносителя)</t>
  </si>
  <si>
    <t>надземная (наземная)</t>
  </si>
  <si>
    <t>подземная (канальная)</t>
  </si>
  <si>
    <t>подземная (бесканальная)</t>
  </si>
  <si>
    <t>Тип прокладки тепловых сетей
(kind_of_nets)</t>
  </si>
  <si>
    <t>50 - 250 мм</t>
  </si>
  <si>
    <t>251 - 400 мм</t>
  </si>
  <si>
    <t>401 - 550 мм</t>
  </si>
  <si>
    <t>551 - 700 мм</t>
  </si>
  <si>
    <t>701 мм и выше</t>
  </si>
  <si>
    <t>Диапазаны диаметров тепловых сетей
(kind_of_diameters)</t>
  </si>
  <si>
    <t>не превышает 0,1 Гкал/ч</t>
  </si>
  <si>
    <t>более 0,1 Гкал/ч и не превышает 1,5 Гкал/ч</t>
  </si>
  <si>
    <t>превышает 1,5 Гкал/ч при наличии технической возможности подключения</t>
  </si>
  <si>
    <t>превышает 1,5 Гкал/ч при отсутствии технической возможности подключения</t>
  </si>
  <si>
    <t>Подключаемая тепловая нагрузка
(kind_of_load)</t>
  </si>
  <si>
    <t>Добавить поставщика</t>
  </si>
  <si>
    <t>первичное раскрытие информации</t>
  </si>
  <si>
    <t>изменения в раскрытой ранее информации</t>
  </si>
  <si>
    <t>Чеченская республика</t>
  </si>
  <si>
    <t>Чувашская республика</t>
  </si>
  <si>
    <t>Чукотский автономный округ</t>
  </si>
  <si>
    <t>Ямало-Ненецкий автономный округ</t>
  </si>
  <si>
    <t>Ярославская область</t>
  </si>
  <si>
    <t>2</t>
  </si>
  <si>
    <t>3</t>
  </si>
  <si>
    <t>4</t>
  </si>
  <si>
    <t>Субъект РФ</t>
  </si>
  <si>
    <t>ИНН</t>
  </si>
  <si>
    <t>КПП</t>
  </si>
  <si>
    <t>Комментарии</t>
  </si>
  <si>
    <t>Результат проверки</t>
  </si>
  <si>
    <t>Расчетные листы</t>
  </si>
  <si>
    <t>Скрытые листы</t>
  </si>
  <si>
    <t>TEHSHEET</t>
  </si>
  <si>
    <t>Титульный</t>
  </si>
  <si>
    <t>AllSheetsInThisWorkbook</t>
  </si>
  <si>
    <t>modProv</t>
  </si>
  <si>
    <t>modfrmReestr</t>
  </si>
  <si>
    <t>modHyp</t>
  </si>
  <si>
    <t>г.Байконур</t>
  </si>
  <si>
    <t>г.Санкт-Петербург</t>
  </si>
  <si>
    <t>REGION</t>
  </si>
  <si>
    <t>5</t>
  </si>
  <si>
    <t>6</t>
  </si>
  <si>
    <t>Дата/Время</t>
  </si>
  <si>
    <t>Сообщение</t>
  </si>
  <si>
    <t>Статус</t>
  </si>
  <si>
    <t>modClassifierValidate</t>
  </si>
  <si>
    <t>modReestr</t>
  </si>
  <si>
    <t>modUpdTemplMain</t>
  </si>
  <si>
    <t>modList00</t>
  </si>
  <si>
    <t>Юридический адрес</t>
  </si>
  <si>
    <t>Почтовый адрес</t>
  </si>
  <si>
    <t>Наименование организации</t>
  </si>
  <si>
    <t>Вид деятельности</t>
  </si>
  <si>
    <t>Адрес регулируемой организации</t>
  </si>
  <si>
    <t>modList02</t>
  </si>
  <si>
    <t>logical</t>
  </si>
  <si>
    <t>да</t>
  </si>
  <si>
    <t>нет</t>
  </si>
  <si>
    <t>year_list</t>
  </si>
  <si>
    <t>Фамилия, имя, отчество</t>
  </si>
  <si>
    <t>Должность</t>
  </si>
  <si>
    <t>e-mail</t>
  </si>
  <si>
    <t>Республика Татарстан</t>
  </si>
  <si>
    <t>Причина</t>
  </si>
  <si>
    <t>№ п/п</t>
  </si>
  <si>
    <t>1</t>
  </si>
  <si>
    <t>Ульяновская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</si>
  <si>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</si>
  <si>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</si>
  <si>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</si>
  <si>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</si>
  <si>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</si>
  <si>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</si>
  <si>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</si>
  <si>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</si>
  <si>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</si>
  <si>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</si>
  <si>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</si>
  <si>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</si>
  <si>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</si>
  <si>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</si>
  <si>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</si>
  <si>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</si>
  <si>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 Москва</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</si>
  <si>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</si>
  <si>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</si>
  <si>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</si>
  <si>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</si>
  <si>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</si>
  <si>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</si>
  <si>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</si>
  <si>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</si>
  <si>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</si>
  <si>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</si>
  <si>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</si>
  <si>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</si>
  <si>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</si>
  <si>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</si>
  <si>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</si>
  <si>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</si>
  <si>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</si>
  <si>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</si>
  <si>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</si>
  <si>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Московская область</t>
  </si>
  <si>
    <t>Оренбургская область</t>
  </si>
  <si>
    <t>Орловская область</t>
  </si>
  <si>
    <t>Пензенская область</t>
  </si>
  <si>
    <t>Пермский край</t>
  </si>
  <si>
    <t>Приморский край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</si>
  <si>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</si>
  <si>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</si>
  <si>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</si>
  <si>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</si>
  <si>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</si>
  <si>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</si>
  <si>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</si>
  <si>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</si>
  <si>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</si>
  <si>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</si>
  <si>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</si>
  <si>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</si>
  <si>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</si>
  <si>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</si>
  <si>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</si>
  <si>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</si>
  <si>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</si>
  <si>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</si>
  <si>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</si>
  <si>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</si>
  <si>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Псковская область</t>
  </si>
  <si>
    <t>Республика Адыгея</t>
  </si>
  <si>
    <t>Республика Алтай</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</si>
  <si>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</si>
  <si>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</si>
  <si>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</si>
  <si>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</si>
  <si>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</si>
  <si>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</si>
  <si>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</si>
  <si>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Хабаровский край</t>
  </si>
  <si>
    <t>Ханты-Мансийский автономный округ</t>
  </si>
  <si>
    <t>Челябинская область</t>
  </si>
  <si>
    <t>Является ли данное юридическое лицо подразделением (филиалом) другой организации</t>
  </si>
  <si>
    <t>(код) номер телефона</t>
  </si>
  <si>
    <t>Руководитель</t>
  </si>
  <si>
    <t>Главный бухгалтер</t>
  </si>
  <si>
    <t>Должностное лицо, ответственное за составление формы</t>
  </si>
  <si>
    <t>et_Comm</t>
  </si>
  <si>
    <t>Комментарий</t>
  </si>
  <si>
    <t>Добавить</t>
  </si>
  <si>
    <t>modThisWorkbook</t>
  </si>
  <si>
    <t>modfrmCheckUpdates</t>
  </si>
  <si>
    <t>modInfo</t>
  </si>
  <si>
    <t>modComm</t>
  </si>
  <si>
    <t>Ссылки на публикации</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</si>
  <si>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</si>
  <si>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</si>
  <si>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</si>
  <si>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</si>
  <si>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</si>
  <si>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</si>
  <si>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</si>
  <si>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</si>
  <si>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</si>
  <si>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</si>
  <si>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</si>
  <si>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</si>
  <si>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</si>
  <si>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</si>
  <si>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</si>
  <si>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</si>
  <si>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modfrmDateChoose</t>
  </si>
  <si>
    <t>На официальном сайте организации</t>
  </si>
  <si>
    <t>На сайте регулирующего органа</t>
  </si>
  <si>
    <t>Месяц
(kind_of_publication)</t>
  </si>
  <si>
    <t>Наименование филиала</t>
  </si>
  <si>
    <t>общий</t>
  </si>
  <si>
    <t>общий с учетом освобождения от уплаты НДС</t>
  </si>
  <si>
    <t>НДС
/kind_of_NDS/</t>
  </si>
  <si>
    <t>Список МО</t>
  </si>
  <si>
    <t>9</t>
  </si>
  <si>
    <t>10</t>
  </si>
  <si>
    <t>11</t>
  </si>
  <si>
    <t>12</t>
  </si>
  <si>
    <t>13</t>
  </si>
  <si>
    <t>14</t>
  </si>
  <si>
    <t>15</t>
  </si>
  <si>
    <t>16</t>
  </si>
  <si>
    <t>17</t>
  </si>
  <si>
    <t>18</t>
  </si>
  <si>
    <t>19</t>
  </si>
  <si>
    <t>20</t>
  </si>
  <si>
    <t>Стандарты</t>
  </si>
  <si>
    <t>modfrmReestrMR</t>
  </si>
  <si>
    <t>В качестве примечания Вы можете указать единицу измерения</t>
  </si>
  <si>
    <t>Шаблон заполняется раздельно по каждому виду тарифа</t>
  </si>
  <si>
    <t>Номер СЦХВ(СЦВО)
/SKI_number/</t>
  </si>
  <si>
    <t>Квартал
(QUARTER)</t>
  </si>
  <si>
    <t>I квартал</t>
  </si>
  <si>
    <t>II квартал</t>
  </si>
  <si>
    <t>III квартал</t>
  </si>
  <si>
    <t>IV квартал</t>
  </si>
  <si>
    <t>Описание</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</si>
  <si>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</si>
  <si>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</si>
  <si>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</si>
  <si>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</si>
  <si>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</si>
  <si>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</si>
  <si>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</si>
  <si>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</si>
  <si>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</si>
  <si>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</si>
  <si>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Единица измерения объема оказываемых услуг ГВС
/kind_of_unit_GVS/</t>
  </si>
  <si>
    <t>тыс.куб.м/сутки</t>
  </si>
  <si>
    <t>Режим налогообложения</t>
  </si>
  <si>
    <t>Примечание</t>
  </si>
  <si>
    <t>Метод регулирования
/kind_of_control_method/</t>
  </si>
  <si>
    <t>метод экономически обоснованных расходов (затрат)</t>
  </si>
  <si>
    <t>метод сравнения аналогов</t>
  </si>
  <si>
    <t>метод индексации установленных тарифов</t>
  </si>
  <si>
    <t>метод обеспечения доходности инвестированного капитала</t>
  </si>
  <si>
    <t>modRegion</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</si>
  <si>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</si>
  <si>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Признак дифференциации тарифа</t>
  </si>
  <si>
    <t/>
  </si>
  <si>
    <t xml:space="preserve"> - необязательные для заполнения</t>
  </si>
  <si>
    <t>тариф указан с НДС для плательщиков НДС</t>
  </si>
  <si>
    <t>тариф указан без НДС для плательщиков НДС</t>
  </si>
  <si>
    <t>тариф для организаций не являющихся плательщиками НДС</t>
  </si>
  <si>
    <t>НДС
/kind_of_NDS_tariff/</t>
  </si>
  <si>
    <t>Передача</t>
  </si>
  <si>
    <t>НДС
/kind_of_NDS_tariff_people/</t>
  </si>
  <si>
    <t>тариф с НДС организаций-плательщиков НДС</t>
  </si>
  <si>
    <t>тариф организаций не являющихся плательщиками НДС</t>
  </si>
  <si>
    <t>тариф не утверждался</t>
  </si>
  <si>
    <t>Вид тарифа на передачу тепловой энергии /kind_of_tariff_unit/</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</si>
  <si>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</si>
  <si>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</si>
  <si>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</si>
  <si>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</si>
  <si>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</si>
  <si>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Срок действия цены (тарифа) на тепловую энергию (мощность)</t>
  </si>
  <si>
    <t>Двухставочный тариф</t>
  </si>
  <si>
    <t>Вид теплоносителя
(kind_of_heat_transfer)</t>
  </si>
  <si>
    <t>дата окончания</t>
  </si>
  <si>
    <t>дата начала</t>
  </si>
  <si>
    <t>Добавить период</t>
  </si>
  <si>
    <t>et_List06</t>
  </si>
  <si>
    <t>et_List07</t>
  </si>
  <si>
    <t>et_List08</t>
  </si>
  <si>
    <t>modList11</t>
  </si>
  <si>
    <t>руб./Гкал</t>
  </si>
  <si>
    <t>Вид деятельности, на которую установлен тариф /kind_of_activity_WARM/</t>
  </si>
  <si>
    <t>Гкал/ч</t>
  </si>
  <si>
    <t>куб.м/ч</t>
  </si>
  <si>
    <t>руб./Гкал/ч/мес</t>
  </si>
  <si>
    <t>Передача+Сбыт</t>
  </si>
  <si>
    <t>производство комбинированная выработка</t>
  </si>
  <si>
    <t>производство (некомбинированная выработка)+передача+сбыт</t>
  </si>
  <si>
    <t>производство (некомбинированная выработка)+передача</t>
  </si>
  <si>
    <t>производство (некомбинированная выработка)+сбыт</t>
  </si>
  <si>
    <t>производство (некомбинированная выработка)</t>
  </si>
  <si>
    <t>НДС общий
/kind_of_NDS_tariff/</t>
  </si>
  <si>
    <t>НДС общий люди
/kind_of_NDS_tariff_people/</t>
  </si>
  <si>
    <t>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</si>
  <si>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виды тарифа
/kind_group_rates/</t>
  </si>
  <si>
    <t>1.1</t>
  </si>
  <si>
    <t>Тип данных
(kind_of_data_type)</t>
  </si>
  <si>
    <t>Вид тарифа</t>
  </si>
  <si>
    <t>Величина установленного тарифа</t>
  </si>
  <si>
    <t>Дата внесения изменений в информацию, подлежащую раскрытию</t>
  </si>
  <si>
    <t>да/нет</t>
  </si>
  <si>
    <t>к коллектору источника тепловой энергии</t>
  </si>
  <si>
    <t>к тепловой сети после тепловых пунктов (на тепловых пунктах), эксплуатируемых теплоснабжающей организацией</t>
  </si>
  <si>
    <t>бюджетные организации</t>
  </si>
  <si>
    <t>прочие</t>
  </si>
  <si>
    <t>et_List00_01</t>
  </si>
  <si>
    <t>et_List00_02</t>
  </si>
  <si>
    <t>et_List00_03</t>
  </si>
  <si>
    <t>Заголовок таблицы</t>
  </si>
  <si>
    <t>Добавить наименование тарифа</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</si>
  <si>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</si>
  <si>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</si>
  <si>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</si>
  <si>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Сведения</t>
  </si>
  <si>
    <t>Сведения об изменениях в первоначально опубликованной информации*</t>
  </si>
  <si>
    <t>* Лист заполняется в случае, если на Титульном листе в поле "Тип отчета" выбрано значение «Изменения в раскрытой ранее информации».</t>
  </si>
  <si>
    <t>Вид деятельности /kind_of_activity/</t>
  </si>
  <si>
    <t>поддержание резервной тепловой мощности при отсутствии потребления тепловой энергии</t>
  </si>
  <si>
    <t>подключение к системе теплоснабжения</t>
  </si>
  <si>
    <t>сбыт тепловой энергии и теплоносителя</t>
  </si>
  <si>
    <t>передача тепловой энергии и теплоносителя</t>
  </si>
  <si>
    <t>производство теплоносителя</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</si>
  <si>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</si>
  <si>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</si>
  <si>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</si>
  <si>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Форма 2, таблица Х</t>
  </si>
  <si>
    <t>et_List03</t>
  </si>
  <si>
    <t>не известна</t>
  </si>
  <si>
    <t>Добавить сведения</t>
  </si>
  <si>
    <t>ID_TARIFF_NAME</t>
  </si>
  <si>
    <t>TARIFF_NAME</t>
  </si>
  <si>
    <t>VED_NAME</t>
  </si>
  <si>
    <t>Перечень тарифов</t>
  </si>
  <si>
    <t>modList12</t>
  </si>
  <si>
    <t>modfrmReestrObj</t>
  </si>
  <si>
    <t>modList07</t>
  </si>
  <si>
    <t>Подключаемая тепловая нагрузка
(kind_of_load3)</t>
  </si>
  <si>
    <t>Вид теплоносителя
(kind_of_heat_transfer2)</t>
  </si>
  <si>
    <t>Вид теплоносителя
(kind_of_heat_transfer3)</t>
  </si>
  <si>
    <t>Схема подключения
(kind_of_scheme_in)
(kind_of_scheme_in2)</t>
  </si>
  <si>
    <t>Наличие других периодов действия тарифа</t>
  </si>
  <si>
    <t>Вода</t>
  </si>
  <si>
    <t>Острый и редуцированный пар</t>
  </si>
  <si>
    <t>Пар</t>
  </si>
  <si>
    <t>иное</t>
  </si>
  <si>
    <t>Газ природный по регулируемой цене</t>
  </si>
  <si>
    <t>Газ природный по нерегулируемой цене</t>
  </si>
  <si>
    <t>Уголь</t>
  </si>
  <si>
    <t>Мазут</t>
  </si>
  <si>
    <t>Дизельное топливо</t>
  </si>
  <si>
    <t>Дрова</t>
  </si>
  <si>
    <t>Электроэнергия</t>
  </si>
  <si>
    <t>Прочее</t>
  </si>
  <si>
    <t>Вид топлива
(kind_of_fuel)</t>
  </si>
  <si>
    <t>Способ закупки товаров
(kind_of_zak)</t>
  </si>
  <si>
    <t>Конкурс</t>
  </si>
  <si>
    <t>Аукцион</t>
  </si>
  <si>
    <t>Аукцион в электронной форме</t>
  </si>
  <si>
    <t>Запрос котировок</t>
  </si>
  <si>
    <t>Единственный поставщик</t>
  </si>
  <si>
    <t>Иное</t>
  </si>
  <si>
    <t>year_list1</t>
  </si>
  <si>
    <t>name_rates_4</t>
  </si>
  <si>
    <t>name_rates_8</t>
  </si>
  <si>
    <t>Отборный пар, 1,2-2,5 кг/см2</t>
  </si>
  <si>
    <t>Отборный пар, 7-13 кг/см2</t>
  </si>
  <si>
    <t>Отборный пар, &gt; 13 кг/см2</t>
  </si>
  <si>
    <t>Отборный пар, 2,5-7 кг/см2</t>
  </si>
  <si>
    <t>Тип отчета</t>
  </si>
  <si>
    <t>виды тарифа
/kind_group_rates_load_filter/</t>
  </si>
  <si>
    <t>виды тарифа
/kind_group_rates_load/</t>
  </si>
  <si>
    <t>Для корректного формирования Таблицы 25 Формы 1.10 необходимо задать разбивку по диаметрам и способу прокладки тепловых сетей</t>
  </si>
  <si>
    <t>dp</t>
  </si>
  <si>
    <t>объемы потребления воды абонентами</t>
  </si>
  <si>
    <t>соответствие качества питьевой воды и горячей воды требованиям, установленным санитарными нормами и правилами</t>
  </si>
  <si>
    <t>виды признаков дифференциации
/kind_of_diff/</t>
  </si>
  <si>
    <t>40 мм и менее</t>
  </si>
  <si>
    <t>от 41 мм до 70 мм включительно</t>
  </si>
  <si>
    <t>от 71 мм до 100 мм включительно</t>
  </si>
  <si>
    <t>от 101 мм до 150 мм включительно</t>
  </si>
  <si>
    <t>от 151 мм до 200 мм включительно</t>
  </si>
  <si>
    <t>от 201 мм до 250 мм включительно</t>
  </si>
  <si>
    <t>от 250  мм и более</t>
  </si>
  <si>
    <t>Диапазаны диаметров водопроводных сетей
(kind_of_diameters2)</t>
  </si>
  <si>
    <t>modServiceModule</t>
  </si>
  <si>
    <t>TSH_et_union_hor</t>
  </si>
  <si>
    <t>TSH_et_union_vert</t>
  </si>
  <si>
    <t>Республика Крым</t>
  </si>
  <si>
    <t>Укажите является ли данное юридическое лицо подразделением(филиалом) другой организации</t>
  </si>
  <si>
    <t>Признаки дифференциации указываются в соответствии с п.6 ст.32 ФЗ РФ от 07.12.2011 №416-ФЗ</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</si>
  <si>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</si>
  <si>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Форма</t>
  </si>
  <si>
    <t>Листы</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</si>
  <si>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</si>
  <si>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Обратиться за помощью в службу технической поддержки</t>
  </si>
  <si>
    <t>Инструкция по загрузке сопроводительных материалов</t>
  </si>
  <si>
    <t>Перечень муниципальных районов и муниципальных образований (территорий действия тарифа)</t>
  </si>
  <si>
    <t>Муниципальный район</t>
  </si>
  <si>
    <t>Муниципальное образование</t>
  </si>
  <si>
    <t>Наименование</t>
  </si>
  <si>
    <t>ОКТМО</t>
  </si>
  <si>
    <t>man</t>
  </si>
  <si>
    <t>Добавить МР</t>
  </si>
  <si>
    <t>et_List01_0</t>
  </si>
  <si>
    <t>auto</t>
  </si>
  <si>
    <t>et_List01_1</t>
  </si>
  <si>
    <t>et_List01_2</t>
  </si>
  <si>
    <t>Текущая дата</t>
  </si>
  <si>
    <t>Организация</t>
  </si>
  <si>
    <t>Виды деятельности</t>
  </si>
  <si>
    <t>https://appsrv.regportal-tariff.ru/procwsxls/</t>
  </si>
  <si>
    <t>Добавить территорию для дифференциации</t>
  </si>
  <si>
    <t>Instruction</t>
  </si>
  <si>
    <t>modUpdTemplLogger</t>
  </si>
  <si>
    <t>List00</t>
  </si>
  <si>
    <t>List02</t>
  </si>
  <si>
    <t>List01</t>
  </si>
  <si>
    <t>List06_2</t>
  </si>
  <si>
    <t>List06_9</t>
  </si>
  <si>
    <t>List06_10</t>
  </si>
  <si>
    <t>List03</t>
  </si>
  <si>
    <t>List07</t>
  </si>
  <si>
    <t>ListComm</t>
  </si>
  <si>
    <t>ListCheck</t>
  </si>
  <si>
    <t>REESTR_LINK</t>
  </si>
  <si>
    <t>REESTR_DS</t>
  </si>
  <si>
    <t>modHTTP</t>
  </si>
  <si>
    <t>modSheetMain</t>
  </si>
  <si>
    <t>REESTR_VT</t>
  </si>
  <si>
    <t>REESTR_VED</t>
  </si>
  <si>
    <t>TSH_REESTR_ORG</t>
  </si>
  <si>
    <t>TSH_REESTR_MO</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</si>
  <si>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</si>
  <si>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</si>
  <si>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</si>
  <si>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</si>
  <si>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</si>
  <si>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Наличие двухставочного тарифа</t>
  </si>
  <si>
    <t>modInstruction</t>
  </si>
  <si>
    <t>г.Севастополь</t>
  </si>
  <si>
    <t>Информация</t>
  </si>
  <si>
    <t>3.1</t>
  </si>
  <si>
    <t>4.1</t>
  </si>
  <si>
    <t>5.1</t>
  </si>
  <si>
    <t>6.1</t>
  </si>
  <si>
    <t>et_List11_1</t>
  </si>
  <si>
    <t>Параметры формы</t>
  </si>
  <si>
    <t>Описание параметров формы</t>
  </si>
  <si>
    <t>Ссылка на документ</t>
  </si>
  <si>
    <t>Наименование параметра</t>
  </si>
  <si>
    <t>x</t>
  </si>
  <si>
    <t>et_List12_1</t>
  </si>
  <si>
    <t>et_List12_2</t>
  </si>
  <si>
    <t>et_List12_3</t>
  </si>
  <si>
    <t>et_List12_4</t>
  </si>
  <si>
    <t>Начало периода регулирования</t>
  </si>
  <si>
    <t>Окончание периода регулирования</t>
  </si>
  <si>
    <t>Отсутствует Интернет в границах территории МО, где организация осуществляет регулируемые виды деятельности</t>
  </si>
  <si>
    <t>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</si>
  <si>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</si>
  <si>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</si>
  <si>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r>
      <t xml:space="preserve">Форма 1.0.2 Информация о публикации в печатных изданиях </t>
    </r>
    <r>
      <rPr>
        <vertAlign val="superscript"/>
        <sz val="10"/>
        <rFont val="Tahoma"/>
        <family val="2"/>
        <charset val="204"/>
      </rPr>
      <t>2</t>
    </r>
  </si>
  <si>
    <t>Дифференциация по
 МО (территориям)</t>
  </si>
  <si>
    <t>Форма публикации</t>
  </si>
  <si>
    <t>Официальное печатное издание</t>
  </si>
  <si>
    <t>Номер</t>
  </si>
  <si>
    <t>Дата выпуска</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</si>
  <si>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</si>
  <si>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t>modCheckCyan</t>
  </si>
  <si>
    <t>modfrmRezimChoose</t>
  </si>
  <si>
    <t>modList06</t>
  </si>
  <si>
    <r>
      <t>Форма 1.0.1 Основные параметры раскрываемой информации</t>
    </r>
    <r>
      <rPr>
        <vertAlign val="superscript"/>
        <sz val="10"/>
        <rFont val="Tahoma"/>
        <family val="2"/>
        <charset val="204"/>
      </rPr>
      <t xml:space="preserve"> 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</si>
  <si>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</si>
  <si>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</si>
  <si>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</si>
  <si>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</si>
  <si>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Территория оказания услуги по регулируемому виду деятельности</t>
  </si>
  <si>
    <t>муниципальный район</t>
  </si>
  <si>
    <t>муниципальное образование</t>
  </si>
  <si>
    <t>Указывается наименование субъекта Российской Федерации</t>
  </si>
  <si>
    <t>Указывается наименование муниципального района, на территории которого организация оказывает услуги по регулируемому виду деятельности.</t>
  </si>
  <si>
    <t>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</si>
  <si>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</si>
  <si>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Добавить ЦС</t>
  </si>
  <si>
    <t>Добавить территорию</t>
  </si>
  <si>
    <t>et_List05(_1,_2,_3,_4)</t>
  </si>
  <si>
    <t>List05_2</t>
  </si>
  <si>
    <t>List05_9</t>
  </si>
  <si>
    <t>List05_10</t>
  </si>
  <si>
    <t>modList05</t>
  </si>
  <si>
    <t>ID</t>
  </si>
  <si>
    <t>LINK_NAME</t>
  </si>
  <si>
    <t>МР</t>
  </si>
  <si>
    <t>МО</t>
  </si>
  <si>
    <t>территория 2</t>
  </si>
  <si>
    <t>территория 3</t>
  </si>
  <si>
    <t>территория 4</t>
  </si>
  <si>
    <t>0</t>
  </si>
  <si>
    <t>флаг используемости территории на листе Перечень тарифов</t>
  </si>
  <si>
    <t>копия территорий</t>
  </si>
  <si>
    <t>размерженный МР</t>
  </si>
  <si>
    <t>37</t>
  </si>
  <si>
    <t>38</t>
  </si>
  <si>
    <t>39</t>
  </si>
  <si>
    <t>40</t>
  </si>
  <si>
    <t>41</t>
  </si>
  <si>
    <t>42</t>
  </si>
  <si>
    <t>43</t>
  </si>
  <si>
    <t>44</t>
  </si>
  <si>
    <t>45</t>
  </si>
  <si>
    <t>46</t>
  </si>
  <si>
    <t>47</t>
  </si>
  <si>
    <t>48</t>
  </si>
  <si>
    <t>49</t>
  </si>
  <si>
    <t>50</t>
  </si>
  <si>
    <t>51</t>
  </si>
  <si>
    <t>52</t>
  </si>
  <si>
    <t>53</t>
  </si>
  <si>
    <t>54</t>
  </si>
  <si>
    <t>55</t>
  </si>
  <si>
    <t>56</t>
  </si>
  <si>
    <t>57</t>
  </si>
  <si>
    <t>58</t>
  </si>
  <si>
    <t>59</t>
  </si>
  <si>
    <t>Почтовый адрес регулируемой организации</t>
  </si>
  <si>
    <t>Фамилия, имя, отчество руководителя</t>
  </si>
  <si>
    <t>List_H</t>
  </si>
  <si>
    <t>List_M</t>
  </si>
  <si>
    <t>00</t>
  </si>
  <si>
    <t>01</t>
  </si>
  <si>
    <t>02</t>
  </si>
  <si>
    <t>03</t>
  </si>
  <si>
    <t>04</t>
  </si>
  <si>
    <t>05</t>
  </si>
  <si>
    <t>06</t>
  </si>
  <si>
    <t>07</t>
  </si>
  <si>
    <t>08</t>
  </si>
  <si>
    <t>09</t>
  </si>
  <si>
    <t>21</t>
  </si>
  <si>
    <t>22</t>
  </si>
  <si>
    <t>23</t>
  </si>
  <si>
    <t>24</t>
  </si>
  <si>
    <t>25</t>
  </si>
  <si>
    <t>26</t>
  </si>
  <si>
    <t>27</t>
  </si>
  <si>
    <t>28</t>
  </si>
  <si>
    <t>29</t>
  </si>
  <si>
    <t>30</t>
  </si>
  <si>
    <t>31</t>
  </si>
  <si>
    <t>32</t>
  </si>
  <si>
    <t>33</t>
  </si>
  <si>
    <t>34</t>
  </si>
  <si>
    <t>35</t>
  </si>
  <si>
    <t>36</t>
  </si>
  <si>
    <t>c 01:03 до 18:55</t>
  </si>
  <si>
    <t>modListTempFilter</t>
  </si>
  <si>
    <t>TSH_REESTR_MO_FILTER</t>
  </si>
  <si>
    <t>Ответственный за заполнение формы</t>
  </si>
  <si>
    <t>Контактный телефон</t>
  </si>
  <si>
    <t>E-mail</t>
  </si>
  <si>
    <t>Перечень форм
(kind_of_forms)</t>
  </si>
  <si>
    <t>Форма 1.0.1</t>
  </si>
  <si>
    <t>Основные параметры раскрываемой информации</t>
  </si>
  <si>
    <t>МР (ОКТМО)</t>
  </si>
  <si>
    <t>List05_11</t>
  </si>
  <si>
    <t>Инструкция по работе с отчетной формой</t>
  </si>
  <si>
    <t xml:space="preserve"> - с выбором значений по двойному клику</t>
  </si>
  <si>
    <t>Указывается наименование вида регулируемой деятельности.</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</si>
  <si>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</si>
  <si>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</si>
  <si>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</si>
  <si>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Субъект Российской Федерации</t>
  </si>
  <si>
    <r>
      <t xml:space="preserve">  </t>
    </r>
    <r>
      <rPr>
        <vertAlign val="superscript"/>
        <sz val="9"/>
        <rFont val="Tahoma"/>
        <family val="2"/>
        <charset val="204"/>
      </rPr>
      <t>1</t>
    </r>
    <r>
      <rPr>
        <sz val="9"/>
        <rFont val="Tahoma"/>
        <family val="2"/>
        <charset val="204"/>
      </rPr>
      <t xml:space="preserve"> Информация размещается при раскрытии информации по каждой из форм.</t>
    </r>
  </si>
  <si>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</si>
  <si>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Дата периода регулирования, с которой вводятся изменения в тарифы</t>
  </si>
  <si>
    <t>List05_5</t>
  </si>
  <si>
    <t>List06_5</t>
  </si>
  <si>
    <t>Укажите «Да» в поле «Да/Нет», если дифференциация используется. В поле «Описание» укажите название ЦС ГВС или любое другое описание</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</si>
  <si>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</si>
  <si>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Одноставочный тариф, руб./Гкал</t>
  </si>
  <si>
    <t>ставка за тепловую  энергию, руб./Гкал</t>
  </si>
  <si>
    <t>Изменение тарифов</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</si>
  <si>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</si>
  <si>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</si>
  <si>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</si>
  <si>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</si>
  <si>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</si>
  <si>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</si>
  <si>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к системе теплоснабжения (индивидуальная)</t>
  </si>
  <si>
    <t>Плата за подключение к системе теплоснабжения</t>
  </si>
  <si>
    <t>Одноставочный компонент на тепловую энергию, руб/Гкал</t>
  </si>
  <si>
    <t>Одноставочный тариф, руб./куб.м</t>
  </si>
  <si>
    <t>ставка за потребление горячей воды, руб./куб.м</t>
  </si>
  <si>
    <t>ставка за содержание системы ГВС, тыс.руб./куб.м/ч/мес</t>
  </si>
  <si>
    <t>ставка за тепловую энергию в компоненте на тепловую энергию, руб/Гкал</t>
  </si>
  <si>
    <t>ставка за содержание тепловой мощности в компоненте на тепловую энергию, тыс. руб./Гкал/ч в мес.</t>
  </si>
  <si>
    <t>Заявитель</t>
  </si>
  <si>
    <t>Наименование объекта, адрес</t>
  </si>
  <si>
    <t>Подключаемая тепловая нагрузка, Гкал/ч</t>
  </si>
  <si>
    <t>Тип прокладки тепловых сетей</t>
  </si>
  <si>
    <t>Диаметр тепловых сетей</t>
  </si>
  <si>
    <t>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</si>
  <si>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</si>
  <si>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Параметр дифференциации тарифа</t>
  </si>
  <si>
    <t>Ставка за содержание тепловой мощности, тыс. руб./Гкал/ч/мес.</t>
  </si>
  <si>
    <t>Период действия тарифа</t>
  </si>
  <si>
    <t>вода</t>
  </si>
  <si>
    <t>пар</t>
  </si>
  <si>
    <t>отборный пар, 1.2-2.5 кг/см2</t>
  </si>
  <si>
    <t>отборный пар, 2.5-7 кг/см2</t>
  </si>
  <si>
    <t>отборный пар, 7-13 кг/см2</t>
  </si>
  <si>
    <t>отборный пар, &gt; 13 кг/см2</t>
  </si>
  <si>
    <t>острый и редуцированный пар</t>
  </si>
  <si>
    <t>горячая вода в системе централизованного теплоснабжения на отопление</t>
  </si>
  <si>
    <t>горячая вода в системе централизованного теплоснабжения на горячее водоснабжение</t>
  </si>
  <si>
    <t>прочее</t>
  </si>
  <si>
    <t>Период действия</t>
  </si>
  <si>
    <r>
      <t>Форма 4.2.2 Информация о величинах тарифов на теплоноситель, передачу тепловой энергии, теплоносителя</t>
    </r>
    <r>
      <rPr>
        <vertAlign val="superscript"/>
        <sz val="10"/>
        <rFont val="Tahoma"/>
        <family val="2"/>
        <charset val="204"/>
      </rPr>
      <t>1</t>
    </r>
  </si>
  <si>
    <t>Компонент на теплоноситель, руб./куб.м</t>
  </si>
  <si>
    <t>Параметр дифференциации тарифа/Заявитель</t>
  </si>
  <si>
    <t>с НДС</t>
  </si>
  <si>
    <t>без НДС</t>
  </si>
  <si>
    <t>Плата за подключение (технологическое присоединение), тыс. руб./Гкал/ч (руб.)</t>
  </si>
  <si>
    <t>В колодке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</si>
  <si>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Указывается наименование источника тепловой энергии.</t>
  </si>
  <si>
    <t>Дифференциация по 
централизованным системам теплоснабжения</t>
  </si>
  <si>
    <t>Дифференциация по источникам тепловой энергии</t>
  </si>
  <si>
    <t>Перечень тарифов и технологически не связанных между собой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t>
  </si>
  <si>
    <t>Добавить диапазон диаметров тепловых сетей</t>
  </si>
  <si>
    <t>Добавить тип прокладки тепловых сетей</t>
  </si>
  <si>
    <t>Добавить СТ для дифференциации</t>
  </si>
  <si>
    <t>Добавить источник для дифференциации</t>
  </si>
  <si>
    <t>Тариф на теплоноситель, поставляемый потребителям</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</si>
  <si>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</si>
  <si>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</si>
  <si>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</si>
  <si>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NDS</t>
  </si>
  <si>
    <t>woNDS</t>
  </si>
  <si>
    <t>Тип теплоснабжающей организации</t>
  </si>
  <si>
    <r>
      <rPr>
        <b/>
        <sz val="9"/>
        <rFont val="Tahoma"/>
        <family val="2"/>
        <charset val="204"/>
      </rPr>
      <t>Тип организации</t>
    </r>
    <r>
      <rPr>
        <sz val="9"/>
        <rFont val="Tahoma"/>
        <family val="2"/>
        <charset val="204"/>
      </rPr>
      <t xml:space="preserve">
kind_of_org_type</t>
    </r>
  </si>
  <si>
    <t>Регулируемая организация</t>
  </si>
  <si>
    <t>Единая теплоснабжающая организация</t>
  </si>
  <si>
    <t>Теплоснабжающая организация в ценовой зоне теплоснабжения</t>
  </si>
  <si>
    <t>Теплосетевая организация в ценовой зоне теплоснабжения</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</si>
  <si>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</si>
  <si>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</si>
  <si>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</si>
  <si>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</si>
  <si>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</si>
  <si>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</si>
  <si>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</si>
  <si>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</si>
  <si>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График поэтапного равномерного доведения предельного уровня цены на тепловую энергию (мощность)</t>
  </si>
  <si>
    <t>3_i</t>
  </si>
  <si>
    <t>List05_1</t>
  </si>
  <si>
    <t>List06_1</t>
  </si>
  <si>
    <t>List05_3</t>
  </si>
  <si>
    <t>List06_3</t>
  </si>
  <si>
    <t>List05_3_i</t>
  </si>
  <si>
    <t>List06_3_i</t>
  </si>
  <si>
    <t>List05_8</t>
  </si>
  <si>
    <t>List06_8</t>
  </si>
  <si>
    <t>List05_4</t>
  </si>
  <si>
    <t>List06_4</t>
  </si>
  <si>
    <t>List05_6</t>
  </si>
  <si>
    <t>List06_6</t>
  </si>
  <si>
    <t>List05_7</t>
  </si>
  <si>
    <t>List06_7</t>
  </si>
  <si>
    <t>List05_13</t>
  </si>
  <si>
    <t>List06_13</t>
  </si>
  <si>
    <t>Предельный уровнь цены на тепловую энергию (мощность), поставляемую теплоснабжающими организациями потребителям. Индикативы</t>
  </si>
  <si>
    <t>ставка за тепловую энергию, руб./Гкал</t>
  </si>
  <si>
    <t>ставка за содержание тепловой мощности, тыс. руб./Гкал/ч/мес.</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</si>
  <si>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</si>
  <si>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Тарифы на тепловую энергию (мощность), поставляемую другим теплоснабжающим организациям теплоснабжающими организациями</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</si>
  <si>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</si>
  <si>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Одноставочный тариф, руб./Гкал (руб./куб.м)</t>
  </si>
  <si>
    <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t>
  </si>
  <si>
    <t>Дата подачи заявления об утверждении тарифов</t>
  </si>
  <si>
    <t>Номер подачи заявления об утверждении тарифов</t>
  </si>
  <si>
    <t>Первичное предложение по тарифам</t>
  </si>
  <si>
    <t>Дата подачи заявления об изменении тарифов</t>
  </si>
  <si>
    <t>Номер заявления об изменении тарифов</t>
  </si>
  <si>
    <t>Сведения о планировании закупочных процедур</t>
  </si>
  <si>
    <t>Сведения о результатах проведения закупочных процедур</t>
  </si>
  <si>
    <t>Период действия тарифов</t>
  </si>
  <si>
    <t>с</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</si>
  <si>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</si>
  <si>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</si>
  <si>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
В колонке «Информация» указывается наименование инвестиционной программы.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</si>
  <si>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</si>
  <si>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2.1</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</si>
  <si>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</si>
  <si>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</si>
  <si>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</si>
  <si>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7.1</t>
  </si>
  <si>
    <t>Форма 4.9 Информация о способах приобретения, стоимости и объемах товаров, необходимых для производства товаров и (или) оказания услуг</t>
  </si>
  <si>
    <t>Информация о способах приобретения, стоимости и объемах товаров, необходимых для производства товаров и (или) оказания услуг</t>
  </si>
  <si>
    <t>Форма 4.9</t>
  </si>
  <si>
    <t>Сведения о правовых актах, регламентирующих правила закупки (положение о закупках) в организации</t>
  </si>
  <si>
    <t>Сведения о месте размещения положения о закупках организации</t>
  </si>
  <si>
    <t>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t>
  </si>
  <si>
    <t>et_List13_1</t>
  </si>
  <si>
    <t>et_List14_1_1</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</si>
  <si>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
Даты начала и окончания периода действия тарифов указывается в виде «ДД.ММ.ГГГГ».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</si>
  <si>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et_List14_1_4</t>
  </si>
  <si>
    <t>et_List14_1_2</t>
  </si>
  <si>
    <t>et_List14_1_3</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</si>
  <si>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10"/>
        <rFont val="Tahoma"/>
        <family val="2"/>
        <charset val="204"/>
      </rPr>
      <t>1</t>
    </r>
  </si>
  <si>
    <t>Информация о предложении регулируемой организацией об установлении тарифов в сфере теплоснабжения на очередной период регулирования</t>
  </si>
  <si>
    <t>Форма 4.10.1</t>
  </si>
  <si>
    <t>При размещении информации по данной форме дополнительно указывается дата подачи заявления об утверждении тарифа и его номер.</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</si>
  <si>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
Даты начала и окончания периода действия тарифов указывается в виде «ДД.ММ.ГГГГ».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</si>
  <si>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необходимой валовой выручки указывается в колонке «Информация» в тыс. руб.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</si>
  <si>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регулировании тарифов в предыдущий период регулирования (при их наличии), определенном в соответствии с законодательством в сфере теплоснабжения</t>
  </si>
  <si>
    <t>Размер недополученных доходов регулируемой организацией, исчисленный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</si>
  <si>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</si>
  <si>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</si>
  <si>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r>
      <t>Форма 4.10.2 Информация о предложении величин тарифов на тепловую энергию, поддержанию резервной тепловой мощности</t>
    </r>
    <r>
      <rPr>
        <vertAlign val="superscript"/>
        <sz val="10"/>
        <rFont val="Tahoma"/>
        <family val="2"/>
        <charset val="204"/>
      </rPr>
      <t>1</t>
    </r>
  </si>
  <si>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</si>
  <si>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Без дифференциации; к коллектору источника тепловой энергии; к тепловой сети без дополнительного преобразования на тепловых пунктах, эксплуатируемых теплоснабжающей организацией;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</si>
  <si>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Указывается группа потребителей при наличии дифференциации тарифа по группам потребителей.
Значение выбирается из перечня: Организации-перепродавцы; Бюджетные организации; Население; Прочие; Без дифференциации.
В случае дифференциации тарифов группам потребителей информация по ним указывается в отдельных строках.</t>
  </si>
  <si>
    <t>В колонке «Параметр дифференциации тарифов» 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</si>
  <si>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По данной форме размещается в том числе информация о предложении об установлении цен (тарифов) в сфере теплоснабжения для единых теплоснабжающих организаций, а также теплоснабжающих организаций, теплосетевых организаций в ценовых зонах теплоснабжения.</t>
  </si>
  <si>
    <t>Информация о предложении величин тарифов на тепловую энергию, поддержанию резервной тепловой мощности</t>
  </si>
  <si>
    <t>Форма 4.10.2</t>
  </si>
  <si>
    <t>Форма 4.10.3</t>
  </si>
  <si>
    <t>Форма 4.10.4</t>
  </si>
  <si>
    <t>Форма 4.10.5</t>
  </si>
  <si>
    <t>Форма 4.10.6</t>
  </si>
  <si>
    <t>Форма 4.10.2 Информация о предложении величин тарифов на тепловую энергию, поддержанию резервной тепловой мощности</t>
  </si>
  <si>
    <t>Форма 4.10.3 Информация о предложении величин тарифов на теплоноситель, передачу тепловой энергии, теплоносителя</t>
  </si>
  <si>
    <t>Информация о предложении величин тарифов на теплоноситель, передачу тепловой энергии, теплоносителя</t>
  </si>
  <si>
    <r>
      <t>Форма 4.10.3 Информация о предложении величин тарифов на теплоноситель, передачу тепловой энергии, теплоносителя</t>
    </r>
    <r>
      <rPr>
        <vertAlign val="superscript"/>
        <sz val="10"/>
        <rFont val="Tahoma"/>
        <family val="2"/>
        <charset val="204"/>
      </rPr>
      <t>1</t>
    </r>
  </si>
  <si>
    <t>В колонке «Параметр дифференциации тарифов» 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видам теплоносителя информация по ним указывается в отдельных строках.</t>
  </si>
  <si>
    <t>Для каждого вида цены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цены (тарифа) и его номер.
По данной форме размещается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</si>
  <si>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r>
      <t>Форма 4.10.4 Информация о предложении величин тарифов на горячую воду (в открытых системах)</t>
    </r>
    <r>
      <rPr>
        <vertAlign val="superscript"/>
        <sz val="10"/>
        <rFont val="Tahoma"/>
        <family val="2"/>
        <charset val="204"/>
      </rPr>
      <t>1</t>
    </r>
  </si>
  <si>
    <t>Информация о предложении величин тарифов на горячую воду (в открытых системах)</t>
  </si>
  <si>
    <t>Форма 4.10.4 Информация о предложении величин тарифов на горячую воду (в открытых системах)</t>
  </si>
  <si>
    <t>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</si>
  <si>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В случае отсутствия разбивки тарифа на компоненты колонки «Компонент на теплоноситель, руб./куб.м»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</si>
  <si>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При размещении информации по данной форме дополнительно указывается дата подачи заявления об утверждении цены (тарифа) и его номер.
По данной форме раскрывается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</si>
  <si>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t>Форма 4.10.5 Информация о предложении величин тарифов на подключение к системе теплоснабжения</t>
  </si>
  <si>
    <t>Форма 4.10.6 Информация о предложении платы за подключение к системе теплоснабжения в индивидуальном порядке</t>
  </si>
  <si>
    <t>Информация о предложении платы за подключение к системе теплоснабжения в индивидуальном порядке</t>
  </si>
  <si>
    <r>
      <t>Форма 4.10.6 Информация о предложении платы за подключение к системе теплоснабжения в индивидуальном порядке</t>
    </r>
    <r>
      <rPr>
        <vertAlign val="superscript"/>
        <sz val="10"/>
        <rFont val="Tahoma"/>
        <family val="2"/>
        <charset val="204"/>
      </rPr>
      <t>1</t>
    </r>
  </si>
  <si>
    <r>
      <t>Форма 4.10.5 Информация о предложении величин тарифов на подключение к системе теплоснабжения</t>
    </r>
    <r>
      <rPr>
        <vertAlign val="superscript"/>
        <sz val="10"/>
        <rFont val="Tahoma"/>
        <family val="2"/>
        <charset val="204"/>
      </rPr>
      <t>1</t>
    </r>
  </si>
  <si>
    <t>Информация о предложении величин тарифов на подключение к системе теплоснабжения</t>
  </si>
  <si>
    <t>При размещении информации по данной форме дополнительно указывается дата подачи заявления об утверждении цены (тарифа) и его номер.
По данной форме размещается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</si>
  <si>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t>В колодке «Заявитель» указывается наименование 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категориям потребителей/заявителям информация по ним указывается в отдельных строках.
В случае дифференциации по периодам действия тарифа информация по ним указывается в отдельных колонках.</t>
  </si>
  <si>
    <t>При размещении информации по данной форме дополнительно указывается дата подачи заявления об утверждении платы и его номер.
По данной форме раскрывается в том числе информация о предложении об установлении соответствующих цен (тарифов) в сфере теплоснабжения для единых теплоснабжающих организаций, а также теплоснабжающих организаций, теплосетевых организаций в ценовых зонах теплоснабжения.</t>
  </si>
  <si>
    <t>List13</t>
  </si>
  <si>
    <t>List14_1</t>
  </si>
  <si>
    <t>modList14_1</t>
  </si>
  <si>
    <t>modList13</t>
  </si>
  <si>
    <t>Информация о способах приобретения, стоимости и объемах товаров, необходимых для производства регулируемых товаров и (или) оказания регулируемых услуг регулируемых организаций, публикуется по форме 4.2 едиными теплоснабжающими организациями, теплоснабжающими организациями и теплосетевыми организациями в ценовых зонах теплоснабжения позднее 30 календарных дней со дня направления годового бухгалтерского баланса в налоговые органы с учетом положений пункта 30 постановления Правительства №570 от 5 июля 2013 г.</t>
  </si>
  <si>
    <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t>
  </si>
  <si>
    <t>*</t>
  </si>
  <si>
    <t>Проверка доступных обновлений...</t>
  </si>
  <si>
    <t>Доступно обновление до версии 1.0.2</t>
  </si>
  <si>
    <t>Описание изменений: Версия 1.0.2
1. Корректировка значения группы потребителей "население" на "население и приравненные категории"
Версия 1.0.1
1. Корректировка наименования п.5 листа 'Форма 4.10.1'.</t>
  </si>
  <si>
    <t>Размер файла обновления: 282112 байт</t>
  </si>
  <si>
    <t>Подготовка к обновлению...</t>
  </si>
  <si>
    <t>Сохранение файла резервной копии: C:\Users\nikita.novoselov\Desktop\1.BKP.xlsb</t>
  </si>
  <si>
    <t>Резервная копия создана: C:\Users\nikita.novoselov\Desktop\1.BKP.xlsb</t>
  </si>
  <si>
    <t>Создание книги для установки обновлений...</t>
  </si>
  <si>
    <t>Файл обновления загружен: C:\Users\nikita.novoselov\Desktop\UPDATE.FAS.JKH.OPEN.INFO.REQUEST.WARM.TO.1.0.2.11.xls</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</si>
  <si>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</si>
  <si>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</si>
  <si>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население и приравненные категории</t>
  </si>
  <si>
    <t>Обновление завершилось удачно! Шаблон FAS.JKH.OPEN.INFO.REQUEST.WARM(v1.0).xlsb сохранен под именем 'FAS.JKH.OPEN.INFO.REQUEST.WARM(v1.0.2).xlsb'</t>
  </si>
  <si>
    <t>11.05.2022</t>
  </si>
  <si>
    <t>Агаповский муниципальный район</t>
  </si>
  <si>
    <t>75603000</t>
  </si>
  <si>
    <t>Агаповское</t>
  </si>
  <si>
    <t>75603407</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</si>
  <si>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</si>
  <si>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</si>
  <si>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</si>
  <si>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</si>
  <si>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</si>
  <si>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</si>
  <si>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</si>
  <si>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</si>
  <si>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</si>
  <si>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</si>
  <si>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</si>
  <si>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</si>
  <si>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</si>
  <si>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</si>
  <si>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</si>
  <si>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</si>
  <si>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</si>
  <si>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</si>
  <si>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</si>
  <si>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</si>
  <si>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</si>
  <si>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</si>
  <si>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</si>
  <si>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</si>
  <si>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</si>
  <si>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</si>
  <si>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</si>
  <si>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</si>
  <si>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</si>
  <si>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</si>
  <si>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</si>
  <si>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</si>
  <si>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</si>
  <si>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</si>
  <si>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</si>
  <si>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</si>
  <si>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</si>
  <si>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</si>
  <si>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</si>
  <si>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</si>
  <si>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</si>
  <si>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</si>
  <si>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</si>
  <si>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</si>
  <si>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</si>
  <si>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</si>
  <si>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</si>
  <si>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</si>
  <si>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</si>
  <si>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</si>
  <si>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 Миньяр</t>
  </si>
  <si>
    <t>75609103</t>
  </si>
  <si>
    <t>Город Сим</t>
  </si>
  <si>
    <t>75609105</t>
  </si>
  <si>
    <t>Еральское</t>
  </si>
  <si>
    <t>75609422</t>
  </si>
  <si>
    <t>Илекское</t>
  </si>
  <si>
    <t>75609433</t>
  </si>
  <si>
    <t>Поселок Кропачево</t>
  </si>
  <si>
    <t>75609153</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</si>
  <si>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</si>
  <si>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</si>
  <si>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</si>
  <si>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</si>
  <si>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</si>
  <si>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</si>
  <si>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</si>
  <si>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</si>
  <si>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</si>
  <si>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</si>
  <si>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</si>
  <si>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</si>
  <si>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</si>
  <si>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</si>
  <si>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</si>
  <si>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</si>
  <si>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</si>
  <si>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</si>
  <si>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</si>
  <si>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</si>
  <si>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</si>
  <si>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</si>
  <si>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</si>
  <si>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</si>
  <si>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</si>
  <si>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</si>
  <si>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</si>
  <si>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</si>
  <si>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</si>
  <si>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</si>
  <si>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</si>
  <si>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</si>
  <si>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</si>
  <si>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</si>
  <si>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</si>
  <si>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</si>
  <si>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</si>
  <si>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</si>
  <si>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</si>
  <si>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</si>
  <si>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</si>
  <si>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</si>
  <si>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</si>
  <si>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</si>
  <si>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</si>
  <si>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</si>
  <si>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</si>
  <si>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</si>
  <si>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</si>
  <si>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</si>
  <si>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</si>
  <si>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</si>
  <si>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</si>
  <si>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</si>
  <si>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</si>
  <si>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</si>
  <si>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Верхнеуральский муниципальный район</t>
  </si>
  <si>
    <t>75617000</t>
  </si>
  <si>
    <t>Город Верхнеуральск</t>
  </si>
  <si>
    <t>75617101</t>
  </si>
  <si>
    <t>Карагайское</t>
  </si>
  <si>
    <t>75617422</t>
  </si>
  <si>
    <t>Кирсинское</t>
  </si>
  <si>
    <t>75617433</t>
  </si>
  <si>
    <t>Краснинское</t>
  </si>
  <si>
    <t>75617444</t>
  </si>
  <si>
    <t>Петропавловское</t>
  </si>
  <si>
    <t>75617455</t>
  </si>
  <si>
    <t>Поселок Межозерный</t>
  </si>
  <si>
    <t>75617153</t>
  </si>
  <si>
    <t>Спасское</t>
  </si>
  <si>
    <t>75617466</t>
  </si>
  <si>
    <t>Степное</t>
  </si>
  <si>
    <t>75617477</t>
  </si>
  <si>
    <t>Сурменевское</t>
  </si>
  <si>
    <t>75617479</t>
  </si>
  <si>
    <t>Форштадское</t>
  </si>
  <si>
    <t>75617488</t>
  </si>
  <si>
    <t>Город Верхний Уфалей</t>
  </si>
  <si>
    <t>75706000</t>
  </si>
  <si>
    <t>Город Златоуст</t>
  </si>
  <si>
    <t>75712000</t>
  </si>
  <si>
    <t>Город Карабаш</t>
  </si>
  <si>
    <t>75715000</t>
  </si>
  <si>
    <t>Город Копейск</t>
  </si>
  <si>
    <t>75728000</t>
  </si>
  <si>
    <t>Город Кыштым</t>
  </si>
  <si>
    <t>75734000</t>
  </si>
  <si>
    <t>Город Магнитогорск</t>
  </si>
  <si>
    <t>75738000</t>
  </si>
  <si>
    <t>Город Миасс</t>
  </si>
  <si>
    <t>75742000</t>
  </si>
  <si>
    <t>Город Озерск (ЗАТО)</t>
  </si>
  <si>
    <t>75743000</t>
  </si>
  <si>
    <t>Город Снежинск (ЗАТО)</t>
  </si>
  <si>
    <t>75746000</t>
  </si>
  <si>
    <t>Город Трехгорный (ЗАТО)</t>
  </si>
  <si>
    <t>75707000</t>
  </si>
  <si>
    <t>Город Троицк</t>
  </si>
  <si>
    <t>75752000</t>
  </si>
  <si>
    <t>Город Усть-Катав</t>
  </si>
  <si>
    <t>75755000</t>
  </si>
  <si>
    <t>Город Чебаркуль</t>
  </si>
  <si>
    <t>75758000</t>
  </si>
  <si>
    <t>Город Челябинск</t>
  </si>
  <si>
    <t>75701000</t>
  </si>
  <si>
    <t>Калининский</t>
  </si>
  <si>
    <t>75701310</t>
  </si>
  <si>
    <t>Курчатовский</t>
  </si>
  <si>
    <t>75701315</t>
  </si>
  <si>
    <t>Ленинский</t>
  </si>
  <si>
    <t>75701320</t>
  </si>
  <si>
    <t>Металлургический</t>
  </si>
  <si>
    <t>75701330</t>
  </si>
  <si>
    <t>Советский</t>
  </si>
  <si>
    <t>75701370</t>
  </si>
  <si>
    <t>Тракторозаводский</t>
  </si>
  <si>
    <t>75701380</t>
  </si>
  <si>
    <t>Центральный</t>
  </si>
  <si>
    <t>75701390</t>
  </si>
  <si>
    <t>Город Южноуральск</t>
  </si>
  <si>
    <t>75764000</t>
  </si>
  <si>
    <t>Еманжелинский муниципальный район</t>
  </si>
  <si>
    <t>75619000</t>
  </si>
  <si>
    <t>Город Еманжелинск</t>
  </si>
  <si>
    <t>75619101</t>
  </si>
  <si>
    <t>Поселок Зауральский</t>
  </si>
  <si>
    <t>75619152</t>
  </si>
  <si>
    <t>Поселок Красногорский</t>
  </si>
  <si>
    <t>75619154</t>
  </si>
  <si>
    <t>Еткульский муниципальный район</t>
  </si>
  <si>
    <t>75620000</t>
  </si>
  <si>
    <t>Бектышское</t>
  </si>
  <si>
    <t>75620408</t>
  </si>
  <si>
    <t>Белоносовское</t>
  </si>
  <si>
    <t>75620410</t>
  </si>
  <si>
    <t>Белоусовское</t>
  </si>
  <si>
    <t>75620412</t>
  </si>
  <si>
    <t>Еманжелинское</t>
  </si>
  <si>
    <t>75620420</t>
  </si>
  <si>
    <t>Еткульское</t>
  </si>
  <si>
    <t>75620430</t>
  </si>
  <si>
    <t>Каратабанское</t>
  </si>
  <si>
    <t>75620440</t>
  </si>
  <si>
    <t>Коелгинское</t>
  </si>
  <si>
    <t>75620450</t>
  </si>
  <si>
    <t>Лебедевское</t>
  </si>
  <si>
    <t>75620460</t>
  </si>
  <si>
    <t>Новобатуринское</t>
  </si>
  <si>
    <t>75620465</t>
  </si>
  <si>
    <t>Печенкинское</t>
  </si>
  <si>
    <t>75620470</t>
  </si>
  <si>
    <t>Пискловское</t>
  </si>
  <si>
    <t>75620480</t>
  </si>
  <si>
    <t>Селезянское</t>
  </si>
  <si>
    <t>75620490</t>
  </si>
  <si>
    <t>Карталинский муниципальный район</t>
  </si>
  <si>
    <t>75623000</t>
  </si>
  <si>
    <t>Анненское</t>
  </si>
  <si>
    <t>75623405</t>
  </si>
  <si>
    <t>Варшавское</t>
  </si>
  <si>
    <t>75623410</t>
  </si>
  <si>
    <t>Великопетровское</t>
  </si>
  <si>
    <t>75623415</t>
  </si>
  <si>
    <t>Город Карталы</t>
  </si>
  <si>
    <t>75623101</t>
  </si>
  <si>
    <t>Еленинское</t>
  </si>
  <si>
    <t>75623420</t>
  </si>
  <si>
    <t>Мичуринское</t>
  </si>
  <si>
    <t>75623425</t>
  </si>
  <si>
    <t>Неплюевское</t>
  </si>
  <si>
    <t>75623428</t>
  </si>
  <si>
    <t>Полтавское</t>
  </si>
  <si>
    <t>75623435</t>
  </si>
  <si>
    <t>Снежненское</t>
  </si>
  <si>
    <t>75623440</t>
  </si>
  <si>
    <t>Сухореченское</t>
  </si>
  <si>
    <t>75623445</t>
  </si>
  <si>
    <t>Южно-Степное</t>
  </si>
  <si>
    <t>75623450</t>
  </si>
  <si>
    <t>Каслинский муниципальный район</t>
  </si>
  <si>
    <t>75626000</t>
  </si>
  <si>
    <t>Багарякское</t>
  </si>
  <si>
    <t>75626405</t>
  </si>
  <si>
    <t>Береговое</t>
  </si>
  <si>
    <t>75626410</t>
  </si>
  <si>
    <t>Булзинское</t>
  </si>
  <si>
    <t>75626415</t>
  </si>
  <si>
    <t>Воздвиженское сельское поселение</t>
  </si>
  <si>
    <t>75626420</t>
  </si>
  <si>
    <t>Город Касли</t>
  </si>
  <si>
    <t>75626101</t>
  </si>
  <si>
    <t>Григорьевское сельское поселение</t>
  </si>
  <si>
    <t>75626425</t>
  </si>
  <si>
    <t>Маукское</t>
  </si>
  <si>
    <t>75626430</t>
  </si>
  <si>
    <t>Огневское</t>
  </si>
  <si>
    <t>75626435</t>
  </si>
  <si>
    <t>Поселок Вишневогорск</t>
  </si>
  <si>
    <t>75626153</t>
  </si>
  <si>
    <t>Тюбукское</t>
  </si>
  <si>
    <t>75626440</t>
  </si>
  <si>
    <t>Шабуровское</t>
  </si>
  <si>
    <t>75626445</t>
  </si>
  <si>
    <t>Катав-Ивановский муниципальный район</t>
  </si>
  <si>
    <t>75629000</t>
  </si>
  <si>
    <t>Бедярышское</t>
  </si>
  <si>
    <t>75629411</t>
  </si>
  <si>
    <t>Верх-Катавское</t>
  </si>
  <si>
    <t>75629422</t>
  </si>
  <si>
    <t>Город Катав-Ивановск</t>
  </si>
  <si>
    <t>75629101</t>
  </si>
  <si>
    <t>Город Юрюзань</t>
  </si>
  <si>
    <t>75629116</t>
  </si>
  <si>
    <t>Лесное</t>
  </si>
  <si>
    <t>75629430</t>
  </si>
  <si>
    <t>Месединское</t>
  </si>
  <si>
    <t>75629433</t>
  </si>
  <si>
    <t>Орловское</t>
  </si>
  <si>
    <t>75629451</t>
  </si>
  <si>
    <t>Серпиевское</t>
  </si>
  <si>
    <t>75629455</t>
  </si>
  <si>
    <t>Тюлюкское</t>
  </si>
  <si>
    <t>75629477</t>
  </si>
  <si>
    <t>Кизильский муниципальный район</t>
  </si>
  <si>
    <t>75632000</t>
  </si>
  <si>
    <t>Богдановское</t>
  </si>
  <si>
    <t>75632410</t>
  </si>
  <si>
    <t>Гранитное</t>
  </si>
  <si>
    <t>75632420</t>
  </si>
  <si>
    <t>Зингейское</t>
  </si>
  <si>
    <t>75632430</t>
  </si>
  <si>
    <t>Измайловское</t>
  </si>
  <si>
    <t>75632440</t>
  </si>
  <si>
    <t>Карабулакское</t>
  </si>
  <si>
    <t>75632443</t>
  </si>
  <si>
    <t>Кацбахское</t>
  </si>
  <si>
    <t>75632446</t>
  </si>
  <si>
    <t>Кизильское</t>
  </si>
  <si>
    <t>75632450</t>
  </si>
  <si>
    <t>Новоершовское</t>
  </si>
  <si>
    <t>75632456</t>
  </si>
  <si>
    <t>Новопокровское</t>
  </si>
  <si>
    <t>75632458</t>
  </si>
  <si>
    <t>Обручевское</t>
  </si>
  <si>
    <t>75632460</t>
  </si>
  <si>
    <t>Полоцкое</t>
  </si>
  <si>
    <t>75632470</t>
  </si>
  <si>
    <t>Путь Октября</t>
  </si>
  <si>
    <t>75632480</t>
  </si>
  <si>
    <t>Сыртинское</t>
  </si>
  <si>
    <t>75632490</t>
  </si>
  <si>
    <t>Уральское</t>
  </si>
  <si>
    <t>75632493</t>
  </si>
  <si>
    <t>Коркинский муниципальный район</t>
  </si>
  <si>
    <t>75633000</t>
  </si>
  <si>
    <t>Город Коркино</t>
  </si>
  <si>
    <t>75633101</t>
  </si>
  <si>
    <t>Поселок Первомайский</t>
  </si>
  <si>
    <t>75633154</t>
  </si>
  <si>
    <t>Розинское</t>
  </si>
  <si>
    <t>75633156</t>
  </si>
  <si>
    <t>Красноармейский муниципальный район</t>
  </si>
  <si>
    <t>75634000</t>
  </si>
  <si>
    <t>Алабугское</t>
  </si>
  <si>
    <t>75634405</t>
  </si>
  <si>
    <t>Баландинское</t>
  </si>
  <si>
    <t>75634408</t>
  </si>
  <si>
    <t>Березовское</t>
  </si>
  <si>
    <t>75634410</t>
  </si>
  <si>
    <t>Бродокалмакское</t>
  </si>
  <si>
    <t>75634415</t>
  </si>
  <si>
    <t>Дубровское</t>
  </si>
  <si>
    <t>75634417</t>
  </si>
  <si>
    <t>Канашевское</t>
  </si>
  <si>
    <t>75634420</t>
  </si>
  <si>
    <t>Козыревское</t>
  </si>
  <si>
    <t>75634425</t>
  </si>
  <si>
    <t>Лазурненское</t>
  </si>
  <si>
    <t>75634430</t>
  </si>
  <si>
    <t>Луговское</t>
  </si>
  <si>
    <t>75634435</t>
  </si>
  <si>
    <t>Миасское</t>
  </si>
  <si>
    <t>75634440</t>
  </si>
  <si>
    <t>Озерное</t>
  </si>
  <si>
    <t>75634445</t>
  </si>
  <si>
    <t>Русско-Теченское</t>
  </si>
  <si>
    <t>75634450</t>
  </si>
  <si>
    <t>Сугоякское</t>
  </si>
  <si>
    <t>75634455</t>
  </si>
  <si>
    <t>Теренкульское</t>
  </si>
  <si>
    <t>75634457</t>
  </si>
  <si>
    <t>Шумовское</t>
  </si>
  <si>
    <t>75634460</t>
  </si>
  <si>
    <t>Кунашакский муниципальный район</t>
  </si>
  <si>
    <t>75636000</t>
  </si>
  <si>
    <t>Ашировское</t>
  </si>
  <si>
    <t>75636410</t>
  </si>
  <si>
    <t>Буринское</t>
  </si>
  <si>
    <t>75636420</t>
  </si>
  <si>
    <t>Кунашакское</t>
  </si>
  <si>
    <t>75636430</t>
  </si>
  <si>
    <t>Куяшское</t>
  </si>
  <si>
    <t>75636440</t>
  </si>
  <si>
    <t>Муслюмовское</t>
  </si>
  <si>
    <t>75636450</t>
  </si>
  <si>
    <t>Саринское</t>
  </si>
  <si>
    <t>75636460</t>
  </si>
  <si>
    <t>Урукульское</t>
  </si>
  <si>
    <t>75636470</t>
  </si>
  <si>
    <t>Усть-Багарякское</t>
  </si>
  <si>
    <t>75636480</t>
  </si>
  <si>
    <t>Халитовское</t>
  </si>
  <si>
    <t>75636490</t>
  </si>
  <si>
    <t>Кусинский муниципальный район</t>
  </si>
  <si>
    <t>75638000</t>
  </si>
  <si>
    <t>Город Куса</t>
  </si>
  <si>
    <t>75638101</t>
  </si>
  <si>
    <t>Злоказавское</t>
  </si>
  <si>
    <t>75638411</t>
  </si>
  <si>
    <t>Медведевское</t>
  </si>
  <si>
    <t>75638422</t>
  </si>
  <si>
    <t>75638433</t>
  </si>
  <si>
    <t>Поселок Магнитка</t>
  </si>
  <si>
    <t>75638153</t>
  </si>
  <si>
    <t>Нагайбакский муниципальный район</t>
  </si>
  <si>
    <t>75642000</t>
  </si>
  <si>
    <t>Арсинское</t>
  </si>
  <si>
    <t>75642410</t>
  </si>
  <si>
    <t>Балканское</t>
  </si>
  <si>
    <t>75642420</t>
  </si>
  <si>
    <t>Кассельское</t>
  </si>
  <si>
    <t>75642430</t>
  </si>
  <si>
    <t>Куликовское</t>
  </si>
  <si>
    <t>75642440</t>
  </si>
  <si>
    <t>Нагайбакское</t>
  </si>
  <si>
    <t>75642450</t>
  </si>
  <si>
    <t>Остроленское</t>
  </si>
  <si>
    <t>75642460</t>
  </si>
  <si>
    <t>Парижское</t>
  </si>
  <si>
    <t>75642470</t>
  </si>
  <si>
    <t>Переселенческое</t>
  </si>
  <si>
    <t>75642480</t>
  </si>
  <si>
    <t>Поселок Южный</t>
  </si>
  <si>
    <t>75642154</t>
  </si>
  <si>
    <t>Фершампенуазское</t>
  </si>
  <si>
    <t>75642490</t>
  </si>
  <si>
    <t>Нязепетровский муниципальный район</t>
  </si>
  <si>
    <t>75644000</t>
  </si>
  <si>
    <t>Город Нязепетровск</t>
  </si>
  <si>
    <t>75644101</t>
  </si>
  <si>
    <t>Гривенское</t>
  </si>
  <si>
    <t>75644411</t>
  </si>
  <si>
    <t>Кургинское</t>
  </si>
  <si>
    <t>75644422</t>
  </si>
  <si>
    <t>Ункурдинское</t>
  </si>
  <si>
    <t>75644433</t>
  </si>
  <si>
    <t>Шемахинское</t>
  </si>
  <si>
    <t>75644444</t>
  </si>
  <si>
    <t>Октябрьский муниципальный район</t>
  </si>
  <si>
    <t>75647000</t>
  </si>
  <si>
    <t>Боровое</t>
  </si>
  <si>
    <t>75647405</t>
  </si>
  <si>
    <t>Каракульское</t>
  </si>
  <si>
    <t>75647410</t>
  </si>
  <si>
    <t>Кочердыкское</t>
  </si>
  <si>
    <t>75647415</t>
  </si>
  <si>
    <t>Крутоярское</t>
  </si>
  <si>
    <t>75647420</t>
  </si>
  <si>
    <t>Лысковское</t>
  </si>
  <si>
    <t>75647425</t>
  </si>
  <si>
    <t>Маякское</t>
  </si>
  <si>
    <t>75647430</t>
  </si>
  <si>
    <t>Мяконькское</t>
  </si>
  <si>
    <t>75647435</t>
  </si>
  <si>
    <t>Никольское</t>
  </si>
  <si>
    <t>75647440</t>
  </si>
  <si>
    <t>Октябрьское</t>
  </si>
  <si>
    <t>75647445</t>
  </si>
  <si>
    <t>Подовинное</t>
  </si>
  <si>
    <t>75647450</t>
  </si>
  <si>
    <t>Свободненское</t>
  </si>
  <si>
    <t>75647455</t>
  </si>
  <si>
    <t>Уйско-Чебаркульское</t>
  </si>
  <si>
    <t>75647460</t>
  </si>
  <si>
    <t>Чудиновское</t>
  </si>
  <si>
    <t>75647465</t>
  </si>
  <si>
    <t>Пластовский муниципальный район</t>
  </si>
  <si>
    <t>75648000</t>
  </si>
  <si>
    <t>Борисовское</t>
  </si>
  <si>
    <t>75648403</t>
  </si>
  <si>
    <t>Город Пласт</t>
  </si>
  <si>
    <t>75648101</t>
  </si>
  <si>
    <t>Демаринское</t>
  </si>
  <si>
    <t>75648406</t>
  </si>
  <si>
    <t>Кочкарское</t>
  </si>
  <si>
    <t>75648409</t>
  </si>
  <si>
    <t>Степнинское</t>
  </si>
  <si>
    <t>75648420</t>
  </si>
  <si>
    <t>Поселок Локомотивный (ЗАТО)</t>
  </si>
  <si>
    <t>75759000</t>
  </si>
  <si>
    <t>Саткинский муниципальный район</t>
  </si>
  <si>
    <t>75649000</t>
  </si>
  <si>
    <t>Айлинское</t>
  </si>
  <si>
    <t>75649411</t>
  </si>
  <si>
    <t>Город Бакал</t>
  </si>
  <si>
    <t>75649103</t>
  </si>
  <si>
    <t>Город Сатка</t>
  </si>
  <si>
    <t>75649101</t>
  </si>
  <si>
    <t>Поселок Бердяуш</t>
  </si>
  <si>
    <t>75649153</t>
  </si>
  <si>
    <t>Поселок Межевой</t>
  </si>
  <si>
    <t>75649158</t>
  </si>
  <si>
    <t>Поселок Сулея</t>
  </si>
  <si>
    <t>75649162</t>
  </si>
  <si>
    <t>Романовское сельское поселение</t>
  </si>
  <si>
    <t>75649433</t>
  </si>
  <si>
    <t>Сосновский муниципальный район</t>
  </si>
  <si>
    <t>75652000</t>
  </si>
  <si>
    <t>Алишевское</t>
  </si>
  <si>
    <t>75652405</t>
  </si>
  <si>
    <t>Архангельское</t>
  </si>
  <si>
    <t>75652406</t>
  </si>
  <si>
    <t>Вознесенское</t>
  </si>
  <si>
    <t>75652408</t>
  </si>
  <si>
    <t>Долгодеревенское</t>
  </si>
  <si>
    <t>75652410</t>
  </si>
  <si>
    <t>Есаульское</t>
  </si>
  <si>
    <t>75652415</t>
  </si>
  <si>
    <t>Краснопольское</t>
  </si>
  <si>
    <t>75652420</t>
  </si>
  <si>
    <t>Кременкульское</t>
  </si>
  <si>
    <t>75652425</t>
  </si>
  <si>
    <t>Мирненское</t>
  </si>
  <si>
    <t>75652430</t>
  </si>
  <si>
    <t>Новый Кременкуль</t>
  </si>
  <si>
    <t>75652432</t>
  </si>
  <si>
    <t>Полетаевское</t>
  </si>
  <si>
    <t>75652434</t>
  </si>
  <si>
    <t>Рощинское</t>
  </si>
  <si>
    <t>75652435</t>
  </si>
  <si>
    <t>Саккуловское</t>
  </si>
  <si>
    <t>75652440</t>
  </si>
  <si>
    <t>Саргазинское</t>
  </si>
  <si>
    <t>75652445</t>
  </si>
  <si>
    <t>Солнечное</t>
  </si>
  <si>
    <t>75652450</t>
  </si>
  <si>
    <t>Теченское</t>
  </si>
  <si>
    <t>75652452</t>
  </si>
  <si>
    <t>Томинское</t>
  </si>
  <si>
    <t>75652455</t>
  </si>
  <si>
    <t>Троицкий муниципальный район</t>
  </si>
  <si>
    <t>75654000</t>
  </si>
  <si>
    <t>Белозерское</t>
  </si>
  <si>
    <t>75654405</t>
  </si>
  <si>
    <t>Бобровское</t>
  </si>
  <si>
    <t>75654410</t>
  </si>
  <si>
    <t>Дробышевское</t>
  </si>
  <si>
    <t>75654415</t>
  </si>
  <si>
    <t>Карсинское</t>
  </si>
  <si>
    <t>75654422</t>
  </si>
  <si>
    <t>Ключевское</t>
  </si>
  <si>
    <t>75654425</t>
  </si>
  <si>
    <t>Клястицкое</t>
  </si>
  <si>
    <t>75654430</t>
  </si>
  <si>
    <t>Кособродское</t>
  </si>
  <si>
    <t>75654435</t>
  </si>
  <si>
    <t>Нижнесанарское</t>
  </si>
  <si>
    <t>75654440</t>
  </si>
  <si>
    <t>Новомирское</t>
  </si>
  <si>
    <t>75654443</t>
  </si>
  <si>
    <t>Песчанское</t>
  </si>
  <si>
    <t>75654445</t>
  </si>
  <si>
    <t>Родниковское</t>
  </si>
  <si>
    <t>75654450</t>
  </si>
  <si>
    <t>Троицко-Совхозное</t>
  </si>
  <si>
    <t>75654460</t>
  </si>
  <si>
    <t>Шантаринское</t>
  </si>
  <si>
    <t>75654463</t>
  </si>
  <si>
    <t>Яснополянское</t>
  </si>
  <si>
    <t>75654465</t>
  </si>
  <si>
    <t>Увельский муниципальный район</t>
  </si>
  <si>
    <t>75655000</t>
  </si>
  <si>
    <t>Каменское</t>
  </si>
  <si>
    <t>75655411</t>
  </si>
  <si>
    <t>Кичигинское</t>
  </si>
  <si>
    <t>75655422</t>
  </si>
  <si>
    <t>Красносельское</t>
  </si>
  <si>
    <t>75655433</t>
  </si>
  <si>
    <t>Мордвиновское</t>
  </si>
  <si>
    <t>75655438</t>
  </si>
  <si>
    <t>Петровское</t>
  </si>
  <si>
    <t>75655444</t>
  </si>
  <si>
    <t>Половинское</t>
  </si>
  <si>
    <t>75655455</t>
  </si>
  <si>
    <t>Рождественское</t>
  </si>
  <si>
    <t>75655466</t>
  </si>
  <si>
    <t>Увельское</t>
  </si>
  <si>
    <t>75655472</t>
  </si>
  <si>
    <t>Хомутининское</t>
  </si>
  <si>
    <t>75655477</t>
  </si>
  <si>
    <t>Хуторское</t>
  </si>
  <si>
    <t>75655488</t>
  </si>
  <si>
    <t>Уйский муниципальный район</t>
  </si>
  <si>
    <t>75656000</t>
  </si>
  <si>
    <t>Аминевское</t>
  </si>
  <si>
    <t>75656411</t>
  </si>
  <si>
    <t>Беловское</t>
  </si>
  <si>
    <t>75656422</t>
  </si>
  <si>
    <t>Вандышевское</t>
  </si>
  <si>
    <t>75656433</t>
  </si>
  <si>
    <t>Кидышевское</t>
  </si>
  <si>
    <t>75656444</t>
  </si>
  <si>
    <t>Кумлякское</t>
  </si>
  <si>
    <t>75656446</t>
  </si>
  <si>
    <t>Ларинское</t>
  </si>
  <si>
    <t>75656455</t>
  </si>
  <si>
    <t>Масловское</t>
  </si>
  <si>
    <t>75656460</t>
  </si>
  <si>
    <t>Нижнеуцелемовское</t>
  </si>
  <si>
    <t>75656466</t>
  </si>
  <si>
    <t>75656408</t>
  </si>
  <si>
    <t>Соколовское</t>
  </si>
  <si>
    <t>75656477</t>
  </si>
  <si>
    <t>Уйское</t>
  </si>
  <si>
    <t>75656488</t>
  </si>
  <si>
    <t>Чебаркульский муниципальный район</t>
  </si>
  <si>
    <t>75657000</t>
  </si>
  <si>
    <t>Бишкильское</t>
  </si>
  <si>
    <t>75657411</t>
  </si>
  <si>
    <t>Варламовское</t>
  </si>
  <si>
    <t>75657415</t>
  </si>
  <si>
    <t>Кундравинское</t>
  </si>
  <si>
    <t>75657425</t>
  </si>
  <si>
    <t>Непряхинское</t>
  </si>
  <si>
    <t>75657440</t>
  </si>
  <si>
    <t>Сарафановское</t>
  </si>
  <si>
    <t>75657450</t>
  </si>
  <si>
    <t>Тимирязевское</t>
  </si>
  <si>
    <t>75657455</t>
  </si>
  <si>
    <t>Травниковское</t>
  </si>
  <si>
    <t>75657460</t>
  </si>
  <si>
    <t>Филимоновское</t>
  </si>
  <si>
    <t>75657470</t>
  </si>
  <si>
    <t>Шахматовское</t>
  </si>
  <si>
    <t>75657490</t>
  </si>
  <si>
    <t>Чесменский муниципальный район</t>
  </si>
  <si>
    <t>75659000</t>
  </si>
  <si>
    <t>Березинское</t>
  </si>
  <si>
    <t>75659410</t>
  </si>
  <si>
    <t>Калиновское</t>
  </si>
  <si>
    <t>75659430</t>
  </si>
  <si>
    <t>75659438</t>
  </si>
  <si>
    <t>Новоукраинское</t>
  </si>
  <si>
    <t>75659440</t>
  </si>
  <si>
    <t>Редутовское</t>
  </si>
  <si>
    <t>75659442</t>
  </si>
  <si>
    <t>Светловское</t>
  </si>
  <si>
    <t>75659420</t>
  </si>
  <si>
    <t>Тарасовское</t>
  </si>
  <si>
    <t>75659445</t>
  </si>
  <si>
    <t>Тарутинское</t>
  </si>
  <si>
    <t>75659450</t>
  </si>
  <si>
    <t>Углицкое</t>
  </si>
  <si>
    <t>75659460</t>
  </si>
  <si>
    <t>Цвиллингское</t>
  </si>
  <si>
    <t>75659470</t>
  </si>
  <si>
    <t>Черноборское</t>
  </si>
  <si>
    <t>75659480</t>
  </si>
  <si>
    <t>Чесменское</t>
  </si>
  <si>
    <t>75659490</t>
  </si>
  <si>
    <t>МО_ОКТМО</t>
  </si>
  <si>
    <t>№</t>
  </si>
  <si>
    <t>Производство тепловой энергии. Некомбинированная выработка</t>
  </si>
  <si>
    <t>Производство тепловой энергии. Комбинированная выработка с уст. мощностью производства электрической энергии менее 25 МВт</t>
  </si>
  <si>
    <t>Производство тепловой энергии. Комбинированная выработка с уст. мощностью производства электрической энергии 25 МВт и более</t>
  </si>
  <si>
    <t>Производство. Теплоноситель</t>
  </si>
  <si>
    <t>Передача. Тепловая энергия</t>
  </si>
  <si>
    <t>Передача. Теплоноситель</t>
  </si>
  <si>
    <t>Сбыт. Тепловая энергия</t>
  </si>
  <si>
    <t>Сбыт. Теплоноситель</t>
  </si>
  <si>
    <t>Подключение (технологическое присоединение) к системе теплоснабжения</t>
  </si>
  <si>
    <t>Поддержание резервной тепловой мощности при отсутствии потребления тепловой энергии</t>
  </si>
  <si>
    <t>https://portal.eias.ru/Portal/DownloadPage.aspx?type=12&amp;guid=????????-????-????-????-????????????</t>
  </si>
  <si>
    <t>ALL</t>
  </si>
  <si>
    <t>https://eias.fstrf.ru/disclo/get_file?p_guid=????????-????-????-????-????????????</t>
  </si>
  <si>
    <t>Нет доступных обновлений для отчёта с кодом FAS.JKH.OPEN.INFO.REQUEST.WARM!</t>
  </si>
  <si>
    <t>01.01.2019</t>
  </si>
  <si>
    <t>31.12.2023</t>
  </si>
  <si>
    <t>REGION_ID</t>
  </si>
  <si>
    <t>REGION_NAME</t>
  </si>
  <si>
    <t>RST_ORG_ID</t>
  </si>
  <si>
    <t>ORG_NAME</t>
  </si>
  <si>
    <t>INN_NAME</t>
  </si>
  <si>
    <t>KPP_NAME</t>
  </si>
  <si>
    <t>ORG_START_DATE</t>
  </si>
  <si>
    <t>ORG_END_DATE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</si>
  <si>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</si>
  <si>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</si>
  <si>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</si>
  <si>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</si>
  <si>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</si>
  <si>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</si>
  <si>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</si>
  <si>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</si>
  <si>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</si>
  <si>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</si>
  <si>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</si>
  <si>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</si>
  <si>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</si>
  <si>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</si>
  <si>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</si>
  <si>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</si>
  <si>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</si>
  <si>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</si>
  <si>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</si>
  <si>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</si>
  <si>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</si>
  <si>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</si>
  <si>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</si>
  <si>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</si>
  <si>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</si>
  <si>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</si>
  <si>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</si>
  <si>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</si>
  <si>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</si>
  <si>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</si>
  <si>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</si>
  <si>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</si>
  <si>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</si>
  <si>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</si>
  <si>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</si>
  <si>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</si>
  <si>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</si>
  <si>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</si>
  <si>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</si>
  <si>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</si>
  <si>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</si>
  <si>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</si>
  <si>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</si>
  <si>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</si>
  <si>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</si>
  <si>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</si>
  <si>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</si>
  <si>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</si>
  <si>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</si>
  <si>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</si>
  <si>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</si>
  <si>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</si>
  <si>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</si>
  <si>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</si>
  <si>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</si>
  <si>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</si>
  <si>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</si>
  <si>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</si>
  <si>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</si>
  <si>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</si>
  <si>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</si>
  <si>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</si>
  <si>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</si>
  <si>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</si>
  <si>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</si>
  <si>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</si>
  <si>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</si>
  <si>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</si>
  <si>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</si>
  <si>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</si>
  <si>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</si>
  <si>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</si>
  <si>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</si>
  <si>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</si>
  <si>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</si>
  <si>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</si>
  <si>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</si>
  <si>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</si>
  <si>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</si>
  <si>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</si>
  <si>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</si>
  <si>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</si>
  <si>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</si>
  <si>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</si>
  <si>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</si>
  <si>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</si>
  <si>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</si>
  <si>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</si>
  <si>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</si>
  <si>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</si>
  <si>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</si>
  <si>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</si>
  <si>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</si>
  <si>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</si>
  <si>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</si>
  <si>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</si>
  <si>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</si>
  <si>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</si>
  <si>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</si>
  <si>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</si>
  <si>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</si>
  <si>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</si>
  <si>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</si>
  <si>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</si>
  <si>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</si>
  <si>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</si>
  <si>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</si>
  <si>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</si>
  <si>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26842389</t>
  </si>
  <si>
    <t>АО "ЭСК ЧТПЗ"</t>
  </si>
  <si>
    <t>7449045730</t>
  </si>
  <si>
    <t>04-04-2011 00:00:00</t>
  </si>
  <si>
    <t>26768533</t>
  </si>
  <si>
    <t>АО "ЭнСер"</t>
  </si>
  <si>
    <t>7415036215</t>
  </si>
  <si>
    <t>18-01-2011 00:00:00</t>
  </si>
  <si>
    <t>26322813</t>
  </si>
  <si>
    <t>АО "Энергопром-ЧЭЗ"</t>
  </si>
  <si>
    <t>7450005001</t>
  </si>
  <si>
    <t>746001001</t>
  </si>
  <si>
    <t>01-10-2008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</si>
  <si>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</si>
  <si>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</si>
  <si>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</si>
  <si>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</si>
  <si>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</si>
  <si>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</si>
  <si>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</si>
  <si>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</si>
  <si>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</si>
  <si>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</si>
  <si>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</si>
  <si>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</si>
  <si>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</si>
  <si>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</si>
  <si>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</si>
  <si>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</si>
  <si>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</si>
  <si>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</si>
  <si>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</si>
  <si>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</si>
  <si>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</si>
  <si>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</si>
  <si>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</si>
  <si>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</si>
  <si>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</si>
  <si>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</si>
  <si>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</si>
  <si>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</si>
  <si>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</si>
  <si>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</si>
  <si>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</si>
  <si>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</si>
  <si>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</si>
  <si>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</si>
  <si>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</si>
  <si>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</si>
  <si>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</si>
  <si>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</si>
  <si>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</si>
  <si>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</si>
  <si>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</si>
  <si>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</si>
  <si>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</si>
  <si>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</si>
  <si>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</si>
  <si>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</si>
  <si>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</si>
  <si>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</si>
  <si>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</si>
  <si>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</si>
  <si>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</si>
  <si>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</si>
  <si>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</si>
  <si>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</si>
  <si>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</si>
  <si>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</si>
  <si>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</si>
  <si>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</si>
  <si>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</si>
  <si>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</si>
  <si>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</si>
  <si>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</si>
  <si>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</si>
  <si>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</si>
  <si>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</si>
  <si>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</si>
  <si>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</si>
  <si>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</si>
  <si>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</si>
  <si>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</si>
  <si>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</si>
  <si>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</si>
  <si>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</si>
  <si>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</si>
  <si>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</si>
  <si>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</si>
  <si>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</si>
  <si>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</si>
  <si>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</si>
  <si>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</si>
  <si>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</si>
  <si>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</si>
  <si>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</si>
  <si>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</si>
  <si>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</si>
  <si>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</si>
  <si>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</si>
  <si>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</si>
  <si>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</si>
  <si>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</si>
  <si>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</si>
  <si>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</si>
  <si>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</si>
  <si>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</si>
  <si>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</si>
  <si>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</si>
  <si>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</si>
  <si>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</si>
  <si>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</si>
  <si>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</si>
  <si>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</si>
  <si>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</si>
  <si>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</si>
  <si>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</si>
  <si>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</si>
  <si>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</si>
  <si>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</si>
  <si>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28875757</t>
  </si>
  <si>
    <t>ИП Валиев Вагиз Ахунзянович</t>
  </si>
  <si>
    <t>741500433979</t>
  </si>
  <si>
    <t>отсутствует</t>
  </si>
  <si>
    <t>31311981</t>
  </si>
  <si>
    <t>МАУ "Управление Норкинского ЖКХ"</t>
  </si>
  <si>
    <t>7460042517</t>
  </si>
  <si>
    <t>26360672</t>
  </si>
  <si>
    <t>МКП "Энергетик"</t>
  </si>
  <si>
    <t>7423000075</t>
  </si>
  <si>
    <t>742301001</t>
  </si>
  <si>
    <t>08-12-2009 00:00:00</t>
  </si>
  <si>
    <t>26785734</t>
  </si>
  <si>
    <t>ММПКХ</t>
  </si>
  <si>
    <t>7422000570</t>
  </si>
  <si>
    <t>742201001</t>
  </si>
  <si>
    <t>30-12-1999 00:00:00</t>
  </si>
  <si>
    <t>26489240</t>
  </si>
  <si>
    <t>ММУП ЖКХ пос. Новогорный</t>
  </si>
  <si>
    <t>7422015336</t>
  </si>
  <si>
    <t>741301001</t>
  </si>
  <si>
    <t>10-02-2010 00:00:00</t>
  </si>
  <si>
    <t>30925715</t>
  </si>
  <si>
    <t>МП ЖКХ "Агаповское"</t>
  </si>
  <si>
    <t>7425004572</t>
  </si>
  <si>
    <t>745501001</t>
  </si>
  <si>
    <t>26360690</t>
  </si>
  <si>
    <t>МП ЖКХ "Желтинское"</t>
  </si>
  <si>
    <t>7425007936</t>
  </si>
  <si>
    <t>15-12-2010 00:00:00</t>
  </si>
  <si>
    <t>26489445</t>
  </si>
  <si>
    <t>МП ЖКХ "Магнитное"</t>
  </si>
  <si>
    <t>7425007943</t>
  </si>
  <si>
    <t>742501001</t>
  </si>
  <si>
    <t>20-12-2020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</si>
  <si>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</si>
  <si>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</si>
  <si>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</si>
  <si>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</si>
  <si>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</si>
  <si>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</si>
  <si>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</si>
  <si>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</si>
  <si>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</si>
  <si>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</si>
  <si>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</si>
  <si>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</si>
  <si>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</si>
  <si>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</si>
  <si>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</si>
  <si>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</si>
  <si>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</si>
  <si>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</si>
  <si>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</si>
  <si>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</si>
  <si>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</si>
  <si>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</si>
  <si>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</si>
  <si>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</si>
  <si>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</si>
  <si>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</si>
  <si>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</si>
  <si>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</si>
  <si>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</si>
  <si>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</si>
  <si>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</si>
  <si>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</si>
  <si>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</si>
  <si>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</si>
  <si>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</si>
  <si>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</si>
  <si>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</si>
  <si>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</si>
  <si>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</si>
  <si>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</si>
  <si>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</si>
  <si>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</si>
  <si>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</si>
  <si>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</si>
  <si>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</si>
  <si>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</si>
  <si>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</si>
  <si>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</si>
  <si>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</si>
  <si>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</si>
  <si>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</si>
  <si>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</si>
  <si>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</si>
  <si>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</si>
  <si>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28868891</t>
  </si>
  <si>
    <t>МУП "Город Плюс"</t>
  </si>
  <si>
    <t>7429012895</t>
  </si>
  <si>
    <t>04-07-2002 00:00:00</t>
  </si>
  <si>
    <t>31007371</t>
  </si>
  <si>
    <t>МУП "Дворец спорта "Юность"</t>
  </si>
  <si>
    <t>7453022326</t>
  </si>
  <si>
    <t>31364383</t>
  </si>
  <si>
    <t>МУП "ЖКХ Солнечное"</t>
  </si>
  <si>
    <t>7460046688</t>
  </si>
  <si>
    <t>16-08-2019 00:00:00</t>
  </si>
  <si>
    <t>31526598</t>
  </si>
  <si>
    <t>МУП "ЖКХ Троицкого муниципального района"</t>
  </si>
  <si>
    <t>7424012669</t>
  </si>
  <si>
    <t>16-07-2021 00:00:00</t>
  </si>
  <si>
    <t>26489636</t>
  </si>
  <si>
    <t>МУП "ЖКХ" п.Жукатау</t>
  </si>
  <si>
    <t>7417013527</t>
  </si>
  <si>
    <t>15-07-2020 00:00:00</t>
  </si>
  <si>
    <t>26489596</t>
  </si>
  <si>
    <t>МУП "ЖКХ-Первомайский"</t>
  </si>
  <si>
    <t>7425007975</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</si>
  <si>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</si>
  <si>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</si>
  <si>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</si>
  <si>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</si>
  <si>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</si>
  <si>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</si>
  <si>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</si>
  <si>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</si>
  <si>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</si>
  <si>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</si>
  <si>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</si>
  <si>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</si>
  <si>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</si>
  <si>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</si>
  <si>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</si>
  <si>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</si>
  <si>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</si>
  <si>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</si>
  <si>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</si>
  <si>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</si>
  <si>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</si>
  <si>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</si>
  <si>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</si>
  <si>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</si>
  <si>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</si>
  <si>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</si>
  <si>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</si>
  <si>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</si>
  <si>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</si>
  <si>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</si>
  <si>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</si>
  <si>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</si>
  <si>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</si>
  <si>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</si>
  <si>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</si>
  <si>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</si>
  <si>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</si>
  <si>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</si>
  <si>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</si>
  <si>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</si>
  <si>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</si>
  <si>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</si>
  <si>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</si>
  <si>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</si>
  <si>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</si>
  <si>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</si>
  <si>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</si>
  <si>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</si>
  <si>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</si>
  <si>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</si>
  <si>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26489873</t>
  </si>
  <si>
    <t>МУП "Кунашак Сервис"</t>
  </si>
  <si>
    <t>7438018710</t>
  </si>
  <si>
    <t>26-11-2021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</si>
  <si>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</si>
  <si>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</si>
  <si>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</si>
  <si>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</si>
  <si>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</si>
  <si>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</si>
  <si>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</si>
  <si>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</si>
  <si>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</si>
  <si>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</si>
  <si>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</si>
  <si>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</si>
  <si>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</si>
  <si>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</si>
  <si>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</si>
  <si>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</si>
  <si>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</si>
  <si>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</si>
  <si>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</si>
  <si>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</si>
  <si>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</si>
  <si>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</si>
  <si>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</si>
  <si>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</si>
  <si>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</si>
  <si>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</si>
  <si>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</si>
  <si>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</si>
  <si>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</si>
  <si>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</si>
  <si>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</si>
  <si>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</si>
  <si>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</si>
  <si>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</si>
  <si>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</si>
  <si>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</si>
  <si>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</si>
  <si>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</si>
  <si>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</si>
  <si>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</si>
  <si>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</si>
  <si>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</si>
  <si>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</si>
  <si>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</si>
  <si>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</si>
  <si>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</si>
  <si>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</si>
  <si>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30365719</t>
  </si>
  <si>
    <t>МУП "Управление Губернского ЖКХ Кузнецкого сельскогго поселения"</t>
  </si>
  <si>
    <t>7460024204</t>
  </si>
  <si>
    <t>19-10-2015 00:00:00</t>
  </si>
  <si>
    <t>26489847</t>
  </si>
  <si>
    <t>МУП "Управление Кузнецкого ЖКХ"</t>
  </si>
  <si>
    <t>7426007424</t>
  </si>
  <si>
    <t>20-02-2019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</si>
  <si>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</si>
  <si>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</si>
  <si>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</si>
  <si>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</si>
  <si>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</si>
  <si>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</si>
  <si>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</si>
  <si>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</si>
  <si>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</si>
  <si>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</si>
  <si>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</si>
  <si>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</si>
  <si>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</si>
  <si>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</si>
  <si>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</si>
  <si>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</si>
  <si>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</si>
  <si>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</si>
  <si>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</si>
  <si>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</si>
  <si>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</si>
  <si>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</si>
  <si>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</si>
  <si>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</si>
  <si>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</si>
  <si>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</si>
  <si>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</si>
  <si>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</si>
  <si>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</si>
  <si>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</si>
  <si>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</si>
  <si>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</si>
  <si>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</si>
  <si>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</si>
  <si>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</si>
  <si>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</si>
  <si>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</si>
  <si>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</si>
  <si>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</si>
  <si>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</si>
  <si>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</si>
  <si>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</si>
  <si>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</si>
  <si>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30365465</t>
  </si>
  <si>
    <t>Муниципальное предприятие Кыштымского городского округа "Многопрофильное предприятие"</t>
  </si>
  <si>
    <t>7413021380</t>
  </si>
  <si>
    <t>28891736</t>
  </si>
  <si>
    <t>Муниципальное унитарное предприятие "ПЕСЧАНОВСКИЙ ВОДОКАНАЛ"</t>
  </si>
  <si>
    <t>7424032859</t>
  </si>
  <si>
    <t>27-11-2014 00:00:00</t>
  </si>
  <si>
    <t>28-03-2019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</si>
  <si>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</si>
  <si>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</si>
  <si>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</si>
  <si>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</si>
  <si>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</si>
  <si>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</si>
  <si>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</si>
  <si>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</si>
  <si>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</si>
  <si>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</si>
  <si>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</si>
  <si>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</si>
  <si>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</si>
  <si>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</si>
  <si>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</si>
  <si>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</si>
  <si>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</si>
  <si>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</si>
  <si>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</si>
  <si>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</si>
  <si>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</si>
  <si>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</si>
  <si>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</si>
  <si>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</si>
  <si>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</si>
  <si>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</si>
  <si>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</si>
  <si>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</si>
  <si>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</si>
  <si>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</si>
  <si>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</si>
  <si>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</si>
  <si>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</si>
  <si>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</si>
  <si>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</si>
  <si>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</si>
  <si>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</si>
  <si>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</si>
  <si>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</si>
  <si>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</si>
  <si>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</si>
  <si>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</si>
  <si>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</si>
  <si>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</si>
  <si>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</si>
  <si>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</si>
  <si>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</si>
  <si>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</si>
  <si>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</si>
  <si>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</si>
  <si>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</si>
  <si>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</si>
  <si>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</si>
  <si>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</si>
  <si>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</si>
  <si>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</si>
  <si>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</si>
  <si>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</si>
  <si>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</si>
  <si>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</si>
  <si>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</si>
  <si>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</si>
  <si>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</si>
  <si>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</si>
  <si>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</si>
  <si>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</si>
  <si>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</si>
  <si>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</si>
  <si>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</si>
  <si>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</si>
  <si>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</si>
  <si>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</si>
  <si>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</si>
  <si>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</si>
  <si>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</si>
  <si>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</si>
  <si>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</si>
  <si>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</si>
  <si>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</si>
  <si>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30384893</t>
  </si>
  <si>
    <t>ООО "Алмаз"</t>
  </si>
  <si>
    <t>8611007452</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</si>
  <si>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</si>
  <si>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</si>
  <si>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</si>
  <si>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</si>
  <si>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</si>
  <si>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</si>
  <si>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</si>
  <si>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</si>
  <si>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</si>
  <si>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</si>
  <si>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</si>
  <si>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</si>
  <si>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</si>
  <si>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</si>
  <si>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</si>
  <si>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</si>
  <si>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</si>
  <si>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</si>
  <si>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</si>
  <si>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</si>
  <si>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</si>
  <si>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</si>
  <si>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</si>
  <si>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</si>
  <si>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</si>
  <si>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</si>
  <si>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</si>
  <si>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</si>
  <si>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</si>
  <si>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</si>
  <si>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</si>
  <si>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</si>
  <si>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</si>
  <si>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</si>
  <si>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</si>
  <si>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</si>
  <si>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</si>
  <si>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</si>
  <si>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</si>
  <si>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</si>
  <si>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</si>
  <si>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</si>
  <si>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</si>
  <si>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</si>
  <si>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</si>
  <si>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</si>
  <si>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</si>
  <si>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</si>
  <si>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</si>
  <si>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</si>
  <si>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</si>
  <si>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</si>
  <si>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</si>
  <si>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</si>
  <si>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</si>
  <si>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</si>
  <si>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</si>
  <si>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</si>
  <si>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</si>
  <si>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</si>
  <si>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</si>
  <si>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</si>
  <si>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</si>
  <si>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</si>
  <si>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</si>
  <si>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</si>
  <si>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</si>
  <si>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</si>
  <si>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</si>
  <si>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</si>
  <si>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</si>
  <si>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</si>
  <si>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</si>
  <si>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</si>
  <si>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</si>
  <si>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</si>
  <si>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</si>
  <si>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</si>
  <si>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</si>
  <si>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26579233</t>
  </si>
  <si>
    <t>ООО "Еткульсервис ЖКХ"</t>
  </si>
  <si>
    <t>7430012642</t>
  </si>
  <si>
    <t>14-12-2009 00:00:00</t>
  </si>
  <si>
    <t>09-02-2021 00:00:00</t>
  </si>
  <si>
    <t>28424276</t>
  </si>
  <si>
    <t>ООО "Еткульское ДРСУ"</t>
  </si>
  <si>
    <t>7430012628</t>
  </si>
  <si>
    <t>02-12-2009 00:00:00</t>
  </si>
  <si>
    <t>23-12-2020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</si>
  <si>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</si>
  <si>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</si>
  <si>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</si>
  <si>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</si>
  <si>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</si>
  <si>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</si>
  <si>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</si>
  <si>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</si>
  <si>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</si>
  <si>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</si>
  <si>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</si>
  <si>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</si>
  <si>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</si>
  <si>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</si>
  <si>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</si>
  <si>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</si>
  <si>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</si>
  <si>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</si>
  <si>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</si>
  <si>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</si>
  <si>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</si>
  <si>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</si>
  <si>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</si>
  <si>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</si>
  <si>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</si>
  <si>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</si>
  <si>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</si>
  <si>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</si>
  <si>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</si>
  <si>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</si>
  <si>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</si>
  <si>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</si>
  <si>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</si>
  <si>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</si>
  <si>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</si>
  <si>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</si>
  <si>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</si>
  <si>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</si>
  <si>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</si>
  <si>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</si>
  <si>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</si>
  <si>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</si>
  <si>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</si>
  <si>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</si>
  <si>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</si>
  <si>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</si>
  <si>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</si>
  <si>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</si>
  <si>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</si>
  <si>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</si>
  <si>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</si>
  <si>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</si>
  <si>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</si>
  <si>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</si>
  <si>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</si>
  <si>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</si>
  <si>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</si>
  <si>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</si>
  <si>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</si>
  <si>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</si>
  <si>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</si>
  <si>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</si>
  <si>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</si>
  <si>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</si>
  <si>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</si>
  <si>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</si>
  <si>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</si>
  <si>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</si>
  <si>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</si>
  <si>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28009270</t>
  </si>
  <si>
    <t>ООО "Индустрия"</t>
  </si>
  <si>
    <t>7453172184</t>
  </si>
  <si>
    <t>24-01-2007 00:00:00</t>
  </si>
  <si>
    <t>14-01-2019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</si>
  <si>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</si>
  <si>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</si>
  <si>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</si>
  <si>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</si>
  <si>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</si>
  <si>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</si>
  <si>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</si>
  <si>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</si>
  <si>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</si>
  <si>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</si>
  <si>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31214677</t>
  </si>
  <si>
    <t>ООО "КАРГО 74"</t>
  </si>
  <si>
    <t>7448144150</t>
  </si>
  <si>
    <t>30-01-2012 00:00:00</t>
  </si>
  <si>
    <t>01-01-2022 00:00:00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</si>
  <si>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</si>
  <si>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</si>
  <si>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</si>
  <si>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</si>
  <si>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</si>
  <si>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</si>
  <si>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</si>
  <si>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</si>
  <si>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</si>
  <si>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</si>
  <si>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</si>
  <si>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</si>
  <si>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</si>
  <si>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</si>
  <si>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</si>
  <si>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</si>
  <si>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</si>
  <si>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</si>
  <si>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</si>
  <si>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</si>
  <si>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</si>
  <si>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</si>
  <si>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</si>
  <si>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</si>
  <si>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</si>
  <si>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</si>
  <si>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</si>
  <si>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</si>
  <si>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</si>
  <si>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</si>
  <si>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</si>
  <si>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</si>
  <si>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</si>
  <si>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</si>
  <si>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</si>
  <si>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</si>
  <si>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</si>
  <si>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</si>
  <si>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</si>
  <si>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</si>
  <si>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27776068</t>
  </si>
  <si>
    <t>ООО "Котельная Красный Камень"</t>
  </si>
  <si>
    <t>7413016157</t>
  </si>
  <si>
    <t>28-06-2012 00:00:00</t>
  </si>
  <si>
    <t>29-08-2019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</si>
  <si>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</si>
  <si>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</si>
  <si>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</si>
  <si>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</si>
  <si>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</si>
  <si>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</si>
  <si>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</si>
  <si>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</si>
  <si>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</si>
  <si>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</si>
  <si>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</si>
  <si>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</si>
  <si>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</si>
  <si>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</si>
  <si>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</si>
  <si>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</si>
  <si>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</si>
  <si>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</si>
  <si>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</si>
  <si>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</si>
  <si>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</si>
  <si>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</si>
  <si>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</si>
  <si>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</si>
  <si>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</si>
  <si>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</si>
  <si>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</si>
  <si>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</si>
  <si>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</si>
  <si>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</si>
  <si>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</si>
  <si>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</si>
  <si>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</si>
  <si>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</si>
  <si>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</si>
  <si>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</si>
  <si>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</si>
  <si>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</si>
  <si>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</si>
  <si>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</si>
  <si>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</si>
  <si>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</si>
  <si>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</si>
  <si>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</si>
  <si>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</si>
  <si>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</si>
  <si>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</si>
  <si>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</si>
  <si>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</si>
  <si>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</si>
  <si>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</si>
  <si>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</si>
  <si>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</si>
  <si>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</si>
  <si>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</si>
  <si>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</si>
  <si>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</si>
  <si>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</si>
  <si>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</si>
  <si>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</si>
  <si>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</si>
  <si>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</si>
  <si>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</si>
  <si>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</si>
  <si>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26610411</t>
  </si>
  <si>
    <t>ООО "Новосинеглазовский завод строительных материалов"</t>
  </si>
  <si>
    <t>7453091834</t>
  </si>
  <si>
    <t>01-02-2008 00:00:00</t>
  </si>
  <si>
    <t>17-12-2020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</si>
  <si>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</si>
  <si>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</si>
  <si>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</si>
  <si>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</si>
  <si>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</si>
  <si>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</si>
  <si>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</si>
  <si>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</si>
  <si>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</si>
  <si>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</si>
  <si>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</si>
  <si>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</si>
  <si>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</si>
  <si>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</si>
  <si>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</si>
  <si>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</si>
  <si>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</si>
  <si>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</si>
  <si>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</si>
  <si>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</si>
  <si>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</si>
  <si>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</si>
  <si>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</si>
  <si>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</si>
  <si>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</si>
  <si>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</si>
  <si>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</si>
  <si>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</si>
  <si>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</si>
  <si>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</si>
  <si>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</si>
  <si>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</si>
  <si>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</si>
  <si>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</si>
  <si>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</si>
  <si>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</si>
  <si>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</si>
  <si>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</si>
  <si>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</si>
  <si>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</si>
  <si>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</si>
  <si>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</si>
  <si>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</si>
  <si>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</si>
  <si>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</si>
  <si>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</si>
  <si>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</si>
  <si>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</si>
  <si>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</si>
  <si>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</si>
  <si>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</si>
  <si>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</si>
  <si>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</si>
  <si>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</si>
  <si>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</si>
  <si>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</si>
  <si>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</si>
  <si>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</si>
  <si>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28421742</t>
  </si>
  <si>
    <t>ООО "ПрофТерминал-Энерго"</t>
  </si>
  <si>
    <t>7412017239</t>
  </si>
  <si>
    <t>23-10-2013 00:00:00</t>
  </si>
  <si>
    <t>31087572</t>
  </si>
  <si>
    <t>ООО "РЕМСТРОЙ"</t>
  </si>
  <si>
    <t>7447257626</t>
  </si>
  <si>
    <t>03-11-2016 00:00:00</t>
  </si>
  <si>
    <t>30840294</t>
  </si>
  <si>
    <t>ООО "Районные Тепловые Сети"</t>
  </si>
  <si>
    <t>7424007193</t>
  </si>
  <si>
    <t>27581646</t>
  </si>
  <si>
    <t>ООО "Реммонтаж Сервис"</t>
  </si>
  <si>
    <t>7417016937</t>
  </si>
  <si>
    <t>31-01-2008 00:00:00</t>
  </si>
  <si>
    <t>28872876</t>
  </si>
  <si>
    <t>ООО "Ресурс"</t>
  </si>
  <si>
    <t>7438027739</t>
  </si>
  <si>
    <t>24-08-2009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</si>
  <si>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</si>
  <si>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</si>
  <si>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</si>
  <si>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</si>
  <si>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</si>
  <si>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</si>
  <si>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</si>
  <si>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</si>
  <si>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</si>
  <si>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</si>
  <si>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</si>
  <si>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28009257</t>
  </si>
  <si>
    <t>ООО "Русско-Теченское"</t>
  </si>
  <si>
    <t>7430014424</t>
  </si>
  <si>
    <t>20-11-2012 00:00:00</t>
  </si>
  <si>
    <t>24-10-2019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</si>
  <si>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</si>
  <si>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</si>
  <si>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</si>
  <si>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</si>
  <si>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</si>
  <si>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</si>
  <si>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</si>
  <si>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</si>
  <si>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</si>
  <si>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</si>
  <si>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</si>
  <si>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</si>
  <si>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</si>
  <si>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</si>
  <si>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</si>
  <si>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</si>
  <si>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</si>
  <si>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</si>
  <si>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</si>
  <si>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</si>
  <si>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</si>
  <si>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</si>
  <si>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</si>
  <si>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</si>
  <si>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</si>
  <si>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</si>
  <si>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</si>
  <si>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</si>
  <si>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</si>
  <si>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</si>
  <si>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</si>
  <si>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</si>
  <si>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</si>
  <si>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</si>
  <si>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</si>
  <si>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</si>
  <si>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</si>
  <si>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</si>
  <si>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</si>
  <si>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</si>
  <si>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</si>
  <si>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</si>
  <si>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</si>
  <si>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</si>
  <si>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</si>
  <si>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26575907</t>
  </si>
  <si>
    <t>ООО "СтройКомплекс"</t>
  </si>
  <si>
    <t>7443005963</t>
  </si>
  <si>
    <t>27876845</t>
  </si>
  <si>
    <t>ООО "СтройТеплоСервис"</t>
  </si>
  <si>
    <t>7458000132</t>
  </si>
  <si>
    <t>24-04-2012 00:00:00</t>
  </si>
  <si>
    <t>03-02-2020 00:00:00</t>
  </si>
  <si>
    <t>28450949</t>
  </si>
  <si>
    <t>ООО "Сфера"</t>
  </si>
  <si>
    <t>7430017320</t>
  </si>
  <si>
    <t>04-09-2013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</si>
  <si>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</si>
  <si>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</si>
  <si>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</si>
  <si>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</si>
  <si>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</si>
  <si>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</si>
  <si>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</si>
  <si>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</si>
  <si>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</si>
  <si>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</si>
  <si>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</si>
  <si>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</si>
  <si>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</si>
  <si>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26360596</t>
  </si>
  <si>
    <t>ООО "Тепло и Сервис"</t>
  </si>
  <si>
    <t>7411020454</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</si>
  <si>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</si>
  <si>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</si>
  <si>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</si>
  <si>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</si>
  <si>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</si>
  <si>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</si>
  <si>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</si>
  <si>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</si>
  <si>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</si>
  <si>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</si>
  <si>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</si>
  <si>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</si>
  <si>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</si>
  <si>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</si>
  <si>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26360741</t>
  </si>
  <si>
    <t>ООО "ТеплоЭнергоМастер"</t>
  </si>
  <si>
    <t>7438020109</t>
  </si>
  <si>
    <t>04-04-2006 00:00:00</t>
  </si>
  <si>
    <t>18-05-2021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</si>
  <si>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</si>
  <si>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</si>
  <si>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</si>
  <si>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</si>
  <si>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</si>
  <si>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</si>
  <si>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</si>
  <si>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</si>
  <si>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</si>
  <si>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</si>
  <si>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</si>
  <si>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</si>
  <si>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</si>
  <si>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</si>
  <si>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</si>
  <si>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</si>
  <si>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</si>
  <si>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</si>
  <si>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</si>
  <si>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</si>
  <si>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</si>
  <si>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</si>
  <si>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</si>
  <si>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</si>
  <si>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</si>
  <si>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</si>
  <si>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</si>
  <si>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27846417</t>
  </si>
  <si>
    <t>ООО "Тепловые сети "Дубровка"</t>
  </si>
  <si>
    <t>7412016972</t>
  </si>
  <si>
    <t>27-08-2012 00:00:00</t>
  </si>
  <si>
    <t>10-11-2020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</si>
  <si>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</si>
  <si>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</si>
  <si>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</si>
  <si>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</si>
  <si>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</si>
  <si>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</si>
  <si>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</si>
  <si>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</si>
  <si>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</si>
  <si>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</si>
  <si>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</si>
  <si>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26360785</t>
  </si>
  <si>
    <t>ООО "Теплосбыт"</t>
  </si>
  <si>
    <t>7448059271</t>
  </si>
  <si>
    <t>14-01-2004 00:00:00</t>
  </si>
  <si>
    <t>31459637</t>
  </si>
  <si>
    <t>ООО "Теплосервис"</t>
  </si>
  <si>
    <t>7404073007</t>
  </si>
  <si>
    <t>26652749</t>
  </si>
  <si>
    <t>7424024424</t>
  </si>
  <si>
    <t>05-06-2007 00:00:00</t>
  </si>
  <si>
    <t>28451064</t>
  </si>
  <si>
    <t>7448130319</t>
  </si>
  <si>
    <t>18-08-2013 00:00:00</t>
  </si>
  <si>
    <t>26576354</t>
  </si>
  <si>
    <t>ООО "Теплосервис-Урал"</t>
  </si>
  <si>
    <t>7448107831</t>
  </si>
  <si>
    <t>21-07-2008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</si>
  <si>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</si>
  <si>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</si>
  <si>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</si>
  <si>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</si>
  <si>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</si>
  <si>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</si>
  <si>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</si>
  <si>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</si>
  <si>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</si>
  <si>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</si>
  <si>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</si>
  <si>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</si>
  <si>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</si>
  <si>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</si>
  <si>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</si>
  <si>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</si>
  <si>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</si>
  <si>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</si>
  <si>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</si>
  <si>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</si>
  <si>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</si>
  <si>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</si>
  <si>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</si>
  <si>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</si>
  <si>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</si>
  <si>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</si>
  <si>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</si>
  <si>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</si>
  <si>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</si>
  <si>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</si>
  <si>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</si>
  <si>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</si>
  <si>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</si>
  <si>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</si>
  <si>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</si>
  <si>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</si>
  <si>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</si>
  <si>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</si>
  <si>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</si>
  <si>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</si>
  <si>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</si>
  <si>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</si>
  <si>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</si>
  <si>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</si>
  <si>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</si>
  <si>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</si>
  <si>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</si>
  <si>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</si>
  <si>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</si>
  <si>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</si>
  <si>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</si>
  <si>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</si>
  <si>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</si>
  <si>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</si>
  <si>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</si>
  <si>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</si>
  <si>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</si>
  <si>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</si>
  <si>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</si>
  <si>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</si>
  <si>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</si>
  <si>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</si>
  <si>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</si>
  <si>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</si>
  <si>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</si>
  <si>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</si>
  <si>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</si>
  <si>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</si>
  <si>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</si>
  <si>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</si>
  <si>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</si>
  <si>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</si>
  <si>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28005444</t>
  </si>
  <si>
    <t>ООО "Управляющая компания Комитет городского хозяйства"</t>
  </si>
  <si>
    <t>7404051772</t>
  </si>
  <si>
    <t>14-10-2008 00:00:00</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</si>
  <si>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</si>
  <si>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</si>
  <si>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</si>
  <si>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</si>
  <si>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</si>
  <si>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</si>
  <si>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</si>
  <si>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</si>
  <si>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</si>
  <si>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</si>
  <si>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</si>
  <si>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</si>
  <si>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</si>
  <si>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</si>
  <si>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</si>
  <si>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</si>
  <si>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</si>
  <si>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</si>
  <si>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</si>
  <si>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</si>
  <si>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</si>
  <si>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</si>
  <si>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</si>
  <si>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</si>
  <si>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</si>
  <si>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</si>
  <si>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</si>
  <si>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</si>
  <si>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</si>
  <si>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</si>
  <si>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</si>
  <si>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</si>
  <si>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28442325</t>
  </si>
  <si>
    <t>ООО "Уральская энергия - Южный Урал"</t>
  </si>
  <si>
    <t>7447228544</t>
  </si>
  <si>
    <t>03-07-2019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</si>
  <si>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</si>
  <si>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</si>
  <si>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</si>
  <si>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</si>
  <si>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</si>
  <si>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</si>
  <si>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</si>
  <si>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</si>
  <si>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</si>
  <si>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</si>
  <si>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</si>
  <si>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</si>
  <si>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</si>
  <si>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</si>
  <si>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</si>
  <si>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</si>
  <si>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</si>
  <si>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</si>
  <si>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</si>
  <si>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</si>
  <si>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</si>
  <si>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</si>
  <si>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</si>
  <si>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</si>
  <si>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</si>
  <si>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</si>
  <si>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</si>
  <si>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</si>
  <si>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</si>
  <si>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</si>
  <si>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</si>
  <si>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</si>
  <si>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</si>
  <si>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</si>
  <si>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</si>
  <si>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</si>
  <si>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</si>
  <si>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</si>
  <si>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</si>
  <si>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</si>
  <si>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</si>
  <si>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</si>
  <si>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</si>
  <si>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</si>
  <si>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</si>
  <si>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</si>
  <si>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</si>
  <si>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</si>
  <si>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</si>
  <si>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</si>
  <si>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</si>
  <si>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</si>
  <si>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</si>
  <si>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</si>
  <si>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26824485</t>
  </si>
  <si>
    <t>ООО "ЭСКО"</t>
  </si>
  <si>
    <t>7430013090</t>
  </si>
  <si>
    <t>16-12-2010 00:00:00</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</si>
  <si>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</si>
  <si>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</si>
  <si>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</si>
  <si>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</si>
  <si>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</si>
  <si>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</si>
  <si>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</si>
  <si>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</si>
  <si>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</si>
  <si>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</si>
  <si>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</si>
  <si>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</si>
  <si>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</si>
  <si>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</si>
  <si>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</si>
  <si>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</si>
  <si>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</si>
  <si>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</si>
  <si>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</si>
  <si>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</si>
  <si>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</si>
  <si>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</si>
  <si>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</si>
  <si>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</si>
  <si>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</si>
  <si>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</si>
  <si>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</si>
  <si>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</si>
  <si>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</si>
  <si>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</si>
  <si>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</si>
  <si>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</si>
  <si>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</si>
  <si>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</si>
  <si>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</si>
  <si>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</si>
  <si>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</si>
  <si>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</si>
  <si>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</si>
  <si>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</si>
  <si>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31350111</t>
  </si>
  <si>
    <t>ООО «Управляющий»</t>
  </si>
  <si>
    <t>7447261870</t>
  </si>
  <si>
    <t>18-05-2016 00:00:00</t>
  </si>
  <si>
    <t>28462448</t>
  </si>
  <si>
    <t>ООО «ЭНЕРГОПРАЙС»</t>
  </si>
  <si>
    <t>7452054318</t>
  </si>
  <si>
    <t>23-04-2007 00:00:00</t>
  </si>
  <si>
    <t>30833726</t>
  </si>
  <si>
    <t>ООО Агрокомплекс "Чурилово"</t>
  </si>
  <si>
    <t>7452098918</t>
  </si>
  <si>
    <t>27553857</t>
  </si>
  <si>
    <t>ООО ГК "Уральская энергия"</t>
  </si>
  <si>
    <t>7453228790</t>
  </si>
  <si>
    <t>16-03-2011 00:00:00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</si>
  <si>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</si>
  <si>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</si>
  <si>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</si>
  <si>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</si>
  <si>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</si>
  <si>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</si>
  <si>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</si>
  <si>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</si>
  <si>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</si>
  <si>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</si>
  <si>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</si>
  <si>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</si>
  <si>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</si>
  <si>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</si>
  <si>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</si>
  <si>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</si>
  <si>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</si>
  <si>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</si>
  <si>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31281475</t>
  </si>
  <si>
    <t>ООО Теплоснабжение</t>
  </si>
  <si>
    <t>7447285180</t>
  </si>
  <si>
    <t>18-01-2019 00:00:00</t>
  </si>
  <si>
    <t>27989515</t>
  </si>
  <si>
    <t>ООО УК "АККТиВ"</t>
  </si>
  <si>
    <t>7460003733</t>
  </si>
  <si>
    <t>28-08-2012 00:00:00</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</si>
  <si>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</si>
  <si>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</si>
  <si>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</si>
  <si>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</si>
  <si>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</si>
  <si>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</si>
  <si>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</si>
  <si>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</si>
  <si>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</si>
  <si>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</si>
  <si>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</si>
  <si>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</si>
  <si>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</si>
  <si>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</si>
  <si>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</si>
  <si>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</si>
  <si>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</si>
  <si>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</si>
  <si>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</si>
  <si>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</si>
  <si>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</si>
  <si>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28870621</t>
  </si>
  <si>
    <t>ООО ЮжуралТеплоПрибор</t>
  </si>
  <si>
    <t>7451297847</t>
  </si>
  <si>
    <t>12-12-2014 00:00:00</t>
  </si>
  <si>
    <t>02-07-2020 00:00:00</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</si>
  <si>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</si>
  <si>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</si>
  <si>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</si>
  <si>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</si>
  <si>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</si>
  <si>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</si>
  <si>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</si>
  <si>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</si>
  <si>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</si>
  <si>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</si>
  <si>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</si>
  <si>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</si>
  <si>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</si>
  <si>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</si>
  <si>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</si>
  <si>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</si>
  <si>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</si>
  <si>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</si>
  <si>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</si>
  <si>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</si>
  <si>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</si>
  <si>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</si>
  <si>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</si>
  <si>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</si>
  <si>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</si>
  <si>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</si>
  <si>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</si>
  <si>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</si>
  <si>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</si>
  <si>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</si>
  <si>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</si>
  <si>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</si>
  <si>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</si>
  <si>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</si>
  <si>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</si>
  <si>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</si>
  <si>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</si>
  <si>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</si>
  <si>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</si>
  <si>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</si>
  <si>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</si>
  <si>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</si>
  <si>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</si>
  <si>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</si>
  <si>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</si>
  <si>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</si>
  <si>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</si>
  <si>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09-09-2002 00:00:00</t>
  </si>
  <si>
    <t>26551662</t>
  </si>
  <si>
    <t>ПАО "Фортум"</t>
  </si>
  <si>
    <t>7203162698</t>
  </si>
  <si>
    <t>997150001</t>
  </si>
  <si>
    <t>01-12-2006 00:00:00</t>
  </si>
  <si>
    <t>26863812</t>
  </si>
  <si>
    <t>ПАО "Фортум" (Аргаяшская ТЭЦ)</t>
  </si>
  <si>
    <t>742202001</t>
  </si>
  <si>
    <t>26322812</t>
  </si>
  <si>
    <t>ПАО "ЧЗПСН-Профнастил"</t>
  </si>
  <si>
    <t>7447014976</t>
  </si>
  <si>
    <t>10-09-1993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</si>
  <si>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</si>
  <si>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</si>
  <si>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</si>
  <si>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</si>
  <si>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</si>
  <si>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</si>
  <si>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</si>
  <si>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</si>
  <si>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</si>
  <si>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</si>
  <si>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</si>
  <si>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</si>
  <si>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</si>
  <si>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</si>
  <si>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</si>
  <si>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</si>
  <si>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</si>
  <si>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</si>
  <si>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</si>
  <si>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</si>
  <si>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</si>
  <si>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</si>
  <si>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</si>
  <si>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</si>
  <si>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</si>
  <si>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</si>
  <si>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</si>
  <si>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</si>
  <si>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</si>
  <si>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</si>
  <si>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</si>
  <si>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</si>
  <si>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</si>
  <si>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</si>
  <si>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</si>
  <si>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</si>
  <si>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</si>
  <si>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</si>
  <si>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</si>
  <si>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</si>
  <si>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</si>
  <si>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</si>
  <si>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01-07-2002 00:00:00</t>
  </si>
  <si>
    <t>26360587</t>
  </si>
  <si>
    <t>ФКУ ИК - 21 ГУФСИН России по Челябинской области</t>
  </si>
  <si>
    <t>7409001535</t>
  </si>
  <si>
    <t>12-04-2005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</si>
  <si>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</si>
  <si>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</si>
  <si>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</si>
  <si>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</si>
  <si>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</si>
  <si>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</si>
  <si>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</si>
  <si>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</si>
  <si>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</si>
  <si>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</si>
  <si>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</si>
  <si>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</si>
  <si>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</si>
  <si>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</si>
  <si>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</si>
  <si>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</si>
  <si>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</si>
  <si>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</si>
  <si>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</si>
  <si>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</si>
  <si>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</si>
  <si>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</si>
  <si>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</si>
  <si>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</si>
  <si>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</si>
  <si>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</si>
  <si>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</si>
  <si>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</si>
  <si>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</si>
  <si>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</si>
  <si>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</si>
  <si>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</si>
  <si>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</si>
  <si>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</si>
  <si>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</si>
  <si>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</si>
  <si>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</si>
  <si>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</si>
  <si>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</si>
  <si>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</si>
  <si>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</si>
  <si>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</si>
  <si>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</si>
  <si>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</si>
  <si>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</si>
  <si>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</si>
  <si>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</si>
  <si>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</si>
  <si>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WARM</t>
  </si>
  <si>
    <t>25.04.2022</t>
  </si>
  <si>
    <t>031/СН/2022</t>
  </si>
  <si>
    <t>454129, г.Челябинск, ул. Машиностроителей, 21</t>
  </si>
  <si>
    <t>Аминев Альфред Курмангалеевич</t>
  </si>
  <si>
    <t>Новоселов Никита Андреевич</t>
  </si>
  <si>
    <t>Начальник службы</t>
  </si>
  <si>
    <t>(351) 259-03-76</t>
  </si>
  <si>
    <t>nikita.novoselov@chelpipegroup.com</t>
  </si>
  <si>
    <t>Город Челябинск, Город Челябинск (75701000);</t>
  </si>
  <si>
    <t>01.01.2023</t>
  </si>
  <si>
    <t>https://portal.eias.ru/Portal/DownloadPage.aspx?type=12&amp;guid=c3032a7c-385e-4ae3-97c3-910540529643</t>
  </si>
  <si>
    <t>784201001</t>
  </si>
  <si>
    <t>13.05.2022 12:03:03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</si>
</sst>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quot;$&quot;#,##0_);[Red]\(&quot;$&quot;#,##0\)"/>
    <numFmt numFmtId="167" formatCode="#,##0.000"/>
    <numFmt numFmtId="168" formatCode="_-* #,##0.00[$€-1]_-;\-* #,##0.00[$€-1]_-;_-* &quot;-&quot;??[$€-1]_-"/>
    <numFmt numFmtId="169" formatCode="000000"/>
    <numFmt numFmtId="170" formatCode="#,##0.0"/>
    <numFmt numFmtId="171" formatCode="#,##0.0000"/>
  </numFmts>
  <fonts count="108">
    <font>
      <sz val="9"/>
      <color indexed="11"/>
      <name val="Tahoma"/>
      <family val="2"/>
      <charset val="204"/>
    </font>
    <font>
      <sz val="11"/>
      <color theme="1"/>
      <name val="Calibri"/>
      <family val="2"/>
      <charset val="204"/>
      <scheme val="minor"/>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name val="Courier New"/>
      <family val="3"/>
      <charset val="204"/>
    </font>
    <font>
      <sz val="16"/>
      <name val="Tahoma"/>
      <family val="2"/>
      <charset val="204"/>
    </font>
    <font>
      <sz val="16"/>
      <color indexed="9"/>
      <name val="Tahoma"/>
      <family val="2"/>
      <charset val="204"/>
    </font>
    <font>
      <b/>
      <sz val="14"/>
      <name val="Franklin Gothic Medium"/>
      <family val="2"/>
      <charset val="204"/>
    </font>
    <font>
      <b/>
      <sz val="9"/>
      <color indexed="62"/>
      <name val="Tahoma"/>
      <family val="2"/>
      <charset val="204"/>
    </font>
    <font>
      <sz val="9"/>
      <color indexed="55"/>
      <name val="Tahoma"/>
      <family val="2"/>
      <charset val="204"/>
    </font>
    <font>
      <sz val="8"/>
      <name val="Arial"/>
      <family val="2"/>
      <charset val="204"/>
    </font>
    <font>
      <b/>
      <u/>
      <sz val="9"/>
      <name val="Tahoma"/>
      <family val="2"/>
      <charset val="204"/>
    </font>
    <font>
      <sz val="11"/>
      <name val="Webdings2"/>
      <charset val="204"/>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sz val="9"/>
      <color indexed="62"/>
      <name val="Tahoma"/>
      <family val="2"/>
      <charset val="204"/>
    </font>
    <font>
      <sz val="11"/>
      <name val="Wingdings 2"/>
      <family val="1"/>
      <charset val="2"/>
    </font>
    <font>
      <b/>
      <sz val="9"/>
      <color indexed="9"/>
      <name val="Tahoma"/>
      <family val="2"/>
      <charset val="204"/>
    </font>
    <font>
      <b/>
      <u/>
      <sz val="9"/>
      <color indexed="62"/>
      <name val="Tahoma"/>
      <family val="2"/>
      <charset val="204"/>
    </font>
    <font>
      <sz val="11"/>
      <color indexed="8"/>
      <name val="Calibri"/>
      <family val="2"/>
      <charset val="204"/>
    </font>
    <font>
      <sz val="9"/>
      <color indexed="9"/>
      <name val="Tahoma"/>
      <family val="2"/>
      <charset val="204"/>
    </font>
    <font>
      <b/>
      <sz val="11"/>
      <color indexed="8"/>
      <name val="Calibri"/>
      <family val="2"/>
      <charset val="204"/>
    </font>
    <font>
      <sz val="9"/>
      <color indexed="23"/>
      <name val="Wingdings 2"/>
      <family val="1"/>
      <charset val="2"/>
    </font>
    <font>
      <sz val="10"/>
      <color indexed="11"/>
      <name val="Arial"/>
      <family val="2"/>
      <charset val="204"/>
    </font>
    <font>
      <sz val="12"/>
      <name val="Marlett"/>
      <charset val="2"/>
    </font>
    <font>
      <sz val="8"/>
      <color indexed="9"/>
      <name val="Tahoma"/>
      <family val="2"/>
      <charset val="204"/>
    </font>
    <font>
      <sz val="8"/>
      <color indexed="55"/>
      <name val="Tahoma"/>
      <family val="2"/>
      <charset val="204"/>
    </font>
    <font>
      <sz val="12"/>
      <color indexed="8"/>
      <name val="Tahoma"/>
      <family val="2"/>
      <charset val="204"/>
    </font>
    <font>
      <vertAlign val="superscript"/>
      <sz val="10"/>
      <name val="Tahoma"/>
      <family val="2"/>
      <charset val="204"/>
    </font>
    <font>
      <vertAlign val="superscript"/>
      <sz val="9"/>
      <name val="Tahoma"/>
      <family val="2"/>
      <charset val="204"/>
    </font>
    <font>
      <sz val="1"/>
      <color indexed="9"/>
      <name val="Tahoma"/>
      <family val="2"/>
      <charset val="204"/>
    </font>
    <font>
      <sz val="1"/>
      <name val="Tahoma"/>
      <family val="2"/>
      <charset val="204"/>
    </font>
    <font>
      <sz val="3"/>
      <name val="Tahoma"/>
      <family val="2"/>
      <charset val="204"/>
    </font>
    <font>
      <sz val="3"/>
      <color indexed="9"/>
      <name val="Tahoma"/>
      <family val="2"/>
      <charset val="204"/>
    </font>
    <font>
      <sz val="3"/>
      <color indexed="10"/>
      <name val="Tahoma"/>
      <family val="2"/>
      <charset val="204"/>
    </font>
    <font>
      <sz val="3"/>
      <color indexed="11"/>
      <name val="Tahoma"/>
      <family val="2"/>
      <charset val="204"/>
    </font>
    <font>
      <sz val="3"/>
      <color indexed="60"/>
      <name val="Tahoma"/>
      <family val="2"/>
      <charset val="204"/>
    </font>
    <font>
      <b/>
      <sz val="3"/>
      <name val="Tahoma"/>
      <family val="2"/>
      <charset val="204"/>
    </font>
    <font>
      <sz val="22"/>
      <name val="Tahoma"/>
      <family val="2"/>
      <charset val="204"/>
    </font>
    <font>
      <b/>
      <sz val="22"/>
      <name val="Tahoma"/>
      <family val="2"/>
      <charset val="204"/>
    </font>
    <font>
      <b/>
      <sz val="18"/>
      <name val="Tahoma"/>
      <family val="2"/>
      <charset val="204"/>
    </font>
    <font>
      <sz val="18"/>
      <name val="Tahoma"/>
      <family val="2"/>
      <charset val="204"/>
    </font>
    <font>
      <sz val="18"/>
      <color indexed="11"/>
      <name val="Tahoma"/>
      <family val="2"/>
      <charset val="204"/>
    </font>
    <font>
      <sz val="11"/>
      <color indexed="11"/>
      <name val="Tahoma"/>
      <family val="2"/>
      <charset val="204"/>
    </font>
    <font>
      <u/>
      <sz val="9"/>
      <color rgb="FF333399"/>
      <name val="Tahoma"/>
      <family val="2"/>
      <charset val="204"/>
    </font>
    <font>
      <sz val="11"/>
      <color theme="1"/>
      <name val="Calibri"/>
      <family val="2"/>
      <charset val="204"/>
      <scheme val="minor"/>
    </font>
    <font>
      <sz val="11"/>
      <color theme="1"/>
      <name val="Calibri"/>
      <family val="2"/>
      <scheme val="minor"/>
    </font>
    <font>
      <sz val="9"/>
      <color theme="0"/>
      <name val="Tahoma"/>
      <family val="2"/>
      <charset val="204"/>
    </font>
    <font>
      <sz val="11"/>
      <color theme="0"/>
      <name val="Webdings2"/>
      <charset val="204"/>
    </font>
    <font>
      <sz val="1"/>
      <color theme="0"/>
      <name val="Tahoma"/>
      <family val="2"/>
      <charset val="204"/>
    </font>
    <font>
      <sz val="1"/>
      <color theme="0" tint="-4.9989318521683403E-2"/>
      <name val="Tahoma"/>
      <family val="2"/>
      <charset val="204"/>
    </font>
    <font>
      <b/>
      <sz val="1"/>
      <color theme="0"/>
      <name val="Calibri"/>
      <family val="2"/>
      <charset val="204"/>
    </font>
    <font>
      <sz val="12"/>
      <color theme="0"/>
      <name val="Tahoma"/>
      <family val="2"/>
      <charset val="204"/>
    </font>
    <font>
      <sz val="8"/>
      <color theme="1"/>
      <name val="Tahoma"/>
      <family val="2"/>
      <charset val="204"/>
    </font>
    <font>
      <b/>
      <sz val="9"/>
      <color rgb="FFC00000"/>
      <name val="Tahoma"/>
      <family val="2"/>
      <charset val="204"/>
    </font>
    <font>
      <sz val="9"/>
      <color rgb="FFBCBCBC"/>
      <name val="Tahoma"/>
      <family val="2"/>
      <charset val="204"/>
    </font>
    <font>
      <sz val="15"/>
      <color theme="0"/>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b/>
      <sz val="9"/>
      <color theme="0"/>
      <name val="Tahoma"/>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
      <color indexed="11"/>
      <name val="Tahoma"/>
      <family val="2"/>
      <charset val="204"/>
    </font>
    <font>
      <sz val="15"/>
      <name val="Tahoma"/>
      <family val="2"/>
      <charset val="204"/>
    </font>
    <font>
      <sz val="15"/>
      <color indexed="11"/>
      <name val="Tahoma"/>
      <family val="2"/>
      <charset val="204"/>
    </font>
    <font>
      <sz val="1"/>
      <name val="Webdings2"/>
      <charset val="204"/>
    </font>
    <font>
      <b/>
      <sz val="1"/>
      <name val="Tahoma"/>
      <family val="2"/>
      <charset val="204"/>
    </font>
    <font>
      <sz val="1"/>
      <color indexed="10"/>
      <name val="Tahoma"/>
      <family val="2"/>
      <charset val="204"/>
    </font>
  </fonts>
  <fills count="45">
    <fill>
      <patternFill patternType="none"/>
    </fill>
    <fill>
      <patternFill patternType="gray125"/>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29"/>
        <bgColor indexed="64"/>
      </patternFill>
    </fill>
    <fill>
      <patternFill patternType="solid">
        <fgColor indexed="44"/>
        <bgColor indexed="64"/>
      </patternFill>
    </fill>
    <fill>
      <patternFill patternType="solid">
        <fgColor indexed="65"/>
        <bgColor indexed="64"/>
      </patternFill>
    </fill>
    <fill>
      <patternFill patternType="lightDown">
        <fgColor indexed="22"/>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8">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23"/>
      </right>
      <top/>
      <bottom style="thin">
        <color indexed="23"/>
      </bottom>
      <diagonal/>
    </border>
    <border>
      <left/>
      <right/>
      <top/>
      <bottom style="thin">
        <color indexed="23"/>
      </bottom>
      <diagonal/>
    </border>
    <border>
      <left style="thin">
        <color indexed="23"/>
      </left>
      <right/>
      <top/>
      <bottom style="thin">
        <color indexed="23"/>
      </bottom>
      <diagonal/>
    </border>
    <border>
      <left/>
      <right style="thin">
        <color indexed="23"/>
      </right>
      <top/>
      <bottom/>
      <diagonal/>
    </border>
    <border>
      <left style="thin">
        <color indexed="23"/>
      </left>
      <right/>
      <top/>
      <bottom/>
      <diagonal/>
    </border>
    <border>
      <left style="thin">
        <color indexed="63"/>
      </left>
      <right style="thin">
        <color indexed="63"/>
      </right>
      <top style="thin">
        <color indexed="63"/>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thin">
        <color indexed="22"/>
      </left>
      <right style="thin">
        <color indexed="22"/>
      </right>
      <top style="thin">
        <color indexed="22"/>
      </top>
      <bottom/>
      <diagonal/>
    </border>
    <border>
      <left/>
      <right/>
      <top/>
      <bottom style="thin">
        <color indexed="22"/>
      </bottom>
      <diagonal/>
    </border>
    <border>
      <left/>
      <right style="thin">
        <color indexed="22"/>
      </right>
      <top/>
      <bottom style="thin">
        <color indexed="22"/>
      </bottom>
      <diagonal/>
    </border>
    <border>
      <left style="thin">
        <color indexed="22"/>
      </left>
      <right/>
      <top style="thin">
        <color indexed="22"/>
      </top>
      <bottom/>
      <diagonal/>
    </border>
    <border>
      <left/>
      <right style="thin">
        <color indexed="22"/>
      </right>
      <top/>
      <bottom/>
      <diagonal/>
    </border>
    <border>
      <left/>
      <right style="thin">
        <color indexed="22"/>
      </right>
      <top style="thin">
        <color indexed="22"/>
      </top>
      <bottom/>
      <diagonal/>
    </border>
    <border>
      <left/>
      <right/>
      <top style="dotted">
        <color indexed="64"/>
      </top>
      <bottom style="dotted">
        <color indexed="64"/>
      </bottom>
      <diagonal/>
    </border>
    <border>
      <left/>
      <right/>
      <top style="thin">
        <color indexed="22"/>
      </top>
      <bottom/>
      <diagonal/>
    </border>
    <border>
      <left style="thin">
        <color indexed="22"/>
      </left>
      <right/>
      <top/>
      <bottom/>
      <diagonal/>
    </border>
    <border>
      <left style="thin">
        <color indexed="22"/>
      </left>
      <right/>
      <top/>
      <bottom style="thin">
        <color indexed="22"/>
      </bottom>
      <diagonal/>
    </border>
    <border>
      <left style="thin">
        <color indexed="22"/>
      </left>
      <right style="thin">
        <color indexed="22"/>
      </right>
      <top/>
      <bottom style="thin">
        <color indexed="22"/>
      </bottom>
      <diagonal/>
    </border>
    <border>
      <left style="thin">
        <color indexed="55"/>
      </left>
      <right/>
      <top/>
      <bottom/>
      <diagonal/>
    </border>
    <border>
      <left style="thin">
        <color indexed="22"/>
      </left>
      <right style="thin">
        <color indexed="22"/>
      </right>
      <top/>
      <bottom/>
      <diagonal/>
    </border>
    <border>
      <left style="thin">
        <color rgb="FFD3DBDB"/>
      </left>
      <right style="thin">
        <color rgb="FFD3DBDB"/>
      </right>
      <top style="thin">
        <color rgb="FFD3DBDB"/>
      </top>
      <bottom style="thin">
        <color rgb="FFD3DBDB"/>
      </bottom>
      <diagonal/>
    </border>
    <border>
      <left style="thin">
        <color rgb="FFD3DBDB"/>
      </left>
      <right/>
      <top style="thin">
        <color rgb="FFD3DBDB"/>
      </top>
      <bottom style="thin">
        <color rgb="FFD3DBDB"/>
      </bottom>
      <diagonal/>
    </border>
    <border>
      <left/>
      <right/>
      <top style="thin">
        <color rgb="FFD3DBDB"/>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top style="thin">
        <color rgb="FFBCBCBC"/>
      </top>
      <bottom style="thin">
        <color rgb="FFBCBCBC"/>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D3DBDB"/>
      </top>
      <bottom style="thin">
        <color rgb="FFD3DBDB"/>
      </bottom>
      <diagonal/>
    </border>
    <border>
      <left/>
      <right/>
      <top/>
      <bottom style="thin">
        <color rgb="FFD3DBDB"/>
      </bottom>
      <diagonal/>
    </border>
    <border>
      <left style="thin">
        <color indexed="22"/>
      </left>
      <right style="thin">
        <color indexed="22"/>
      </right>
      <top style="thin">
        <color indexed="22"/>
      </top>
      <bottom style="double">
        <color indexed="55"/>
      </bottom>
      <diagonal/>
    </border>
  </borders>
  <cellStyleXfs count="102">
    <xf numFmtId="49" fontId="0" fillId="0" borderId="0" applyBorder="0">
      <alignment vertical="top"/>
    </xf>
    <xf numFmtId="0" fontId="3" fillId="0" borderId="0"/>
    <xf numFmtId="168" fontId="3" fillId="0" borderId="0"/>
    <xf numFmtId="0" fontId="39" fillId="0" borderId="0"/>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166" fontId="4" fillId="0" borderId="0" applyFont="0" applyFill="0" applyBorder="0" applyAlignment="0" applyProtection="0"/>
    <xf numFmtId="170" fontId="6" fillId="2" borderId="0">
      <protection locked="0"/>
    </xf>
    <xf numFmtId="0" fontId="15" fillId="0" borderId="0" applyFill="0" applyBorder="0" applyProtection="0">
      <alignment vertical="center"/>
    </xf>
    <xf numFmtId="167" fontId="6" fillId="2" borderId="0">
      <protection locked="0"/>
    </xf>
    <xf numFmtId="171" fontId="6" fillId="2" borderId="0">
      <protection locked="0"/>
    </xf>
    <xf numFmtId="0" fontId="16" fillId="0" borderId="0" applyNumberFormat="0" applyFill="0" applyBorder="0" applyAlignment="0" applyProtection="0">
      <alignment vertical="top"/>
      <protection locked="0"/>
    </xf>
    <xf numFmtId="0" fontId="18" fillId="3" borderId="1" applyNumberFormat="0" applyAlignment="0"/>
    <xf numFmtId="0" fontId="17" fillId="0" borderId="0" applyNumberFormat="0" applyFill="0" applyBorder="0" applyAlignment="0" applyProtection="0">
      <alignment vertical="top"/>
      <protection locked="0"/>
    </xf>
    <xf numFmtId="0" fontId="7" fillId="0" borderId="0" applyNumberFormat="0" applyFill="0" applyBorder="0" applyAlignment="0" applyProtection="0"/>
    <xf numFmtId="0" fontId="5" fillId="0" borderId="0"/>
    <xf numFmtId="0" fontId="15" fillId="0" borderId="0" applyFill="0" applyBorder="0" applyProtection="0">
      <alignment vertical="center"/>
    </xf>
    <xf numFmtId="0" fontId="15" fillId="0" borderId="0" applyFill="0" applyBorder="0" applyProtection="0">
      <alignment vertical="center"/>
    </xf>
    <xf numFmtId="49" fontId="38" fillId="4" borderId="2" applyNumberFormat="0">
      <alignment horizontal="center" vertical="center"/>
    </xf>
    <xf numFmtId="0" fontId="13" fillId="5" borderId="1" applyNumberFormat="0" applyAlignment="0" applyProtection="0"/>
    <xf numFmtId="0" fontId="69"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7" fillId="0" borderId="0" applyBorder="0">
      <alignment horizontal="center" vertical="center" wrapText="1"/>
    </xf>
    <xf numFmtId="0" fontId="8" fillId="0" borderId="3" applyBorder="0">
      <alignment horizontal="center" vertical="center" wrapText="1"/>
    </xf>
    <xf numFmtId="4" fontId="6" fillId="2" borderId="4" applyBorder="0">
      <alignment horizontal="right"/>
    </xf>
    <xf numFmtId="49" fontId="6" fillId="0" borderId="0" applyBorder="0">
      <alignment vertical="top"/>
    </xf>
    <xf numFmtId="0" fontId="21" fillId="0" borderId="0"/>
    <xf numFmtId="0" fontId="70" fillId="0" borderId="0"/>
    <xf numFmtId="0" fontId="71" fillId="0" borderId="0"/>
    <xf numFmtId="0" fontId="2" fillId="0" borderId="0"/>
    <xf numFmtId="0" fontId="37" fillId="6" borderId="0" applyNumberFormat="0" applyBorder="0" applyAlignment="0">
      <alignment horizontal="left" vertical="center"/>
    </xf>
    <xf numFmtId="49" fontId="6" fillId="0" borderId="0" applyBorder="0">
      <alignment vertical="top"/>
    </xf>
    <xf numFmtId="49" fontId="37" fillId="0" borderId="0" applyBorder="0">
      <alignment vertical="top"/>
    </xf>
    <xf numFmtId="49" fontId="6" fillId="6" borderId="0" applyBorder="0">
      <alignment vertical="top"/>
    </xf>
    <xf numFmtId="49" fontId="34" fillId="7" borderId="0" applyBorder="0">
      <alignment vertical="top"/>
    </xf>
    <xf numFmtId="0" fontId="2" fillId="0" borderId="0"/>
    <xf numFmtId="49" fontId="6" fillId="0" borderId="0" applyBorder="0">
      <alignment vertical="top"/>
    </xf>
    <xf numFmtId="0" fontId="21" fillId="0" borderId="0"/>
    <xf numFmtId="49" fontId="6" fillId="0" borderId="0" applyBorder="0">
      <alignment vertical="top"/>
    </xf>
    <xf numFmtId="0" fontId="2" fillId="0" borderId="0"/>
    <xf numFmtId="49" fontId="6" fillId="0" borderId="0" applyBorder="0">
      <alignment vertical="top"/>
    </xf>
    <xf numFmtId="0" fontId="2" fillId="0" borderId="0"/>
    <xf numFmtId="0" fontId="6" fillId="0" borderId="0">
      <alignment horizontal="left" vertical="center"/>
    </xf>
    <xf numFmtId="0" fontId="2" fillId="0" borderId="0"/>
    <xf numFmtId="0" fontId="2" fillId="0" borderId="0"/>
    <xf numFmtId="0" fontId="21" fillId="0" borderId="0"/>
    <xf numFmtId="0" fontId="87" fillId="0" borderId="0" applyNumberFormat="0" applyFill="0" applyBorder="0" applyAlignment="0" applyProtection="0"/>
    <xf numFmtId="0" fontId="88" fillId="0" borderId="36" applyNumberFormat="0" applyFill="0" applyAlignment="0" applyProtection="0"/>
    <xf numFmtId="0" fontId="89" fillId="0" borderId="37" applyNumberFormat="0" applyFill="0" applyAlignment="0" applyProtection="0"/>
    <xf numFmtId="0" fontId="90" fillId="0" borderId="38" applyNumberFormat="0" applyFill="0" applyAlignment="0" applyProtection="0"/>
    <xf numFmtId="0" fontId="90" fillId="0" borderId="0" applyNumberFormat="0" applyFill="0" applyBorder="0" applyAlignment="0" applyProtection="0"/>
    <xf numFmtId="0" fontId="91" fillId="15" borderId="0" applyNumberFormat="0" applyBorder="0" applyAlignment="0" applyProtection="0"/>
    <xf numFmtId="0" fontId="92" fillId="16" borderId="0" applyNumberFormat="0" applyBorder="0" applyAlignment="0" applyProtection="0"/>
    <xf numFmtId="0" fontId="93" fillId="17" borderId="0" applyNumberFormat="0" applyBorder="0" applyAlignment="0" applyProtection="0"/>
    <xf numFmtId="0" fontId="94" fillId="18" borderId="39" applyNumberFormat="0" applyAlignment="0" applyProtection="0"/>
    <xf numFmtId="0" fontId="95" fillId="18" borderId="40" applyNumberFormat="0" applyAlignment="0" applyProtection="0"/>
    <xf numFmtId="0" fontId="96" fillId="0" borderId="41" applyNumberFormat="0" applyFill="0" applyAlignment="0" applyProtection="0"/>
    <xf numFmtId="0" fontId="97" fillId="19" borderId="42" applyNumberFormat="0" applyAlignment="0" applyProtection="0"/>
    <xf numFmtId="0" fontId="98" fillId="0" borderId="0" applyNumberFormat="0" applyFill="0" applyBorder="0" applyAlignment="0" applyProtection="0"/>
    <xf numFmtId="0" fontId="37" fillId="20" borderId="43" applyNumberFormat="0" applyFont="0" applyAlignment="0" applyProtection="0"/>
    <xf numFmtId="0" fontId="99" fillId="0" borderId="0" applyNumberFormat="0" applyFill="0" applyBorder="0" applyAlignment="0" applyProtection="0"/>
    <xf numFmtId="0" fontId="100" fillId="0" borderId="44" applyNumberFormat="0" applyFill="0" applyAlignment="0" applyProtection="0"/>
    <xf numFmtId="0" fontId="101" fillId="21" borderId="0" applyNumberFormat="0" applyBorder="0" applyAlignment="0" applyProtection="0"/>
    <xf numFmtId="0" fontId="70" fillId="22" borderId="0" applyNumberFormat="0" applyBorder="0" applyAlignment="0" applyProtection="0"/>
    <xf numFmtId="0" fontId="70" fillId="23" borderId="0" applyNumberFormat="0" applyBorder="0" applyAlignment="0" applyProtection="0"/>
    <xf numFmtId="0" fontId="101" fillId="24" borderId="0" applyNumberFormat="0" applyBorder="0" applyAlignment="0" applyProtection="0"/>
    <xf numFmtId="0" fontId="101"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101" fillId="28" borderId="0" applyNumberFormat="0" applyBorder="0" applyAlignment="0" applyProtection="0"/>
    <xf numFmtId="0" fontId="101" fillId="29"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101" fillId="36" borderId="0" applyNumberFormat="0" applyBorder="0" applyAlignment="0" applyProtection="0"/>
    <xf numFmtId="0" fontId="101"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101" fillId="40" borderId="0" applyNumberFormat="0" applyBorder="0" applyAlignment="0" applyProtection="0"/>
    <xf numFmtId="0" fontId="101" fillId="41"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101" fillId="44" borderId="0" applyNumberFormat="0" applyBorder="0" applyAlignment="0" applyProtection="0"/>
    <xf numFmtId="165" fontId="37" fillId="0" borderId="0" applyFont="0" applyFill="0" applyBorder="0" applyAlignment="0" applyProtection="0"/>
    <xf numFmtId="164" fontId="37" fillId="0" borderId="0" applyFont="0" applyFill="0" applyBorder="0" applyAlignment="0" applyProtection="0"/>
    <xf numFmtId="44" fontId="37" fillId="0" borderId="0" applyFont="0" applyFill="0" applyBorder="0" applyAlignment="0" applyProtection="0"/>
    <xf numFmtId="42" fontId="37" fillId="0" borderId="0" applyFont="0" applyFill="0" applyBorder="0" applyAlignment="0" applyProtection="0"/>
    <xf numFmtId="9" fontId="37" fillId="0" borderId="0" applyFont="0" applyFill="0" applyBorder="0" applyAlignment="0" applyProtection="0"/>
    <xf numFmtId="0" fontId="1" fillId="0" borderId="0"/>
  </cellStyleXfs>
  <cellXfs count="1410">
    <xf numFmtId="49" fontId="0" fillId="0" borderId="0" xfId="0">
      <alignment vertical="top"/>
    </xf>
    <xf numFmtId="0" fontId="54" fillId="0" borderId="0" xfId="54" applyFont="1" applyFill="1" applyAlignment="1" applyProtection="1">
      <alignment vertical="top" wrapText="1"/>
    </xf>
    <xf numFmtId="49" fontId="6" fillId="0" borderId="0" xfId="0" applyFont="1" applyProtection="1">
      <alignment vertical="top"/>
    </xf>
    <xf numFmtId="49" fontId="0" fillId="0" borderId="0" xfId="0" applyProtection="1">
      <alignment vertical="top"/>
    </xf>
    <xf numFmtId="49" fontId="6" fillId="8" borderId="4" xfId="0" applyFont="1" applyFill="1" applyBorder="1" applyAlignment="1" applyProtection="1">
      <alignment horizontal="center" vertical="top"/>
    </xf>
    <xf numFmtId="49" fontId="0" fillId="0" borderId="0" xfId="0" applyNumberFormat="1" applyProtection="1">
      <alignment vertical="top"/>
    </xf>
    <xf numFmtId="49" fontId="6" fillId="0" borderId="0" xfId="0" applyNumberFormat="1" applyFont="1" applyAlignment="1" applyProtection="1">
      <alignment vertical="top" wrapText="1"/>
    </xf>
    <xf numFmtId="49" fontId="6" fillId="0" borderId="0" xfId="0" applyNumberFormat="1" applyFont="1" applyAlignment="1" applyProtection="1">
      <alignment vertical="center" wrapText="1"/>
    </xf>
    <xf numFmtId="49" fontId="6" fillId="0" borderId="0" xfId="50" applyFont="1" applyAlignment="1" applyProtection="1">
      <alignment vertical="center" wrapText="1"/>
    </xf>
    <xf numFmtId="49" fontId="11" fillId="0" borderId="0" xfId="50" applyFont="1" applyAlignment="1" applyProtection="1">
      <alignment vertical="center"/>
    </xf>
    <xf numFmtId="0" fontId="11" fillId="0" borderId="0" xfId="49" applyFont="1" applyAlignment="1" applyProtection="1">
      <alignment horizontal="center" vertical="center" wrapText="1"/>
    </xf>
    <xf numFmtId="0" fontId="6" fillId="0" borderId="0" xfId="49" applyFont="1" applyAlignment="1" applyProtection="1">
      <alignment vertical="center" wrapText="1"/>
    </xf>
    <xf numFmtId="0" fontId="6" fillId="0" borderId="0" xfId="49" applyFont="1" applyAlignment="1" applyProtection="1">
      <alignment horizontal="left" vertical="center" wrapText="1"/>
    </xf>
    <xf numFmtId="0" fontId="6" fillId="0" borderId="0" xfId="49" applyFont="1" applyProtection="1"/>
    <xf numFmtId="0" fontId="6" fillId="7" borderId="0" xfId="49" applyFont="1" applyFill="1" applyBorder="1" applyProtection="1"/>
    <xf numFmtId="0" fontId="24" fillId="0" borderId="0" xfId="49" applyFont="1"/>
    <xf numFmtId="49" fontId="6" fillId="0" borderId="0" xfId="46" applyFont="1" applyProtection="1">
      <alignment vertical="top"/>
    </xf>
    <xf numFmtId="49" fontId="6" fillId="0" borderId="0" xfId="46" applyProtection="1">
      <alignment vertical="top"/>
    </xf>
    <xf numFmtId="0" fontId="11" fillId="0" borderId="0" xfId="52" applyFont="1" applyAlignment="1" applyProtection="1">
      <alignment vertical="center" wrapText="1"/>
    </xf>
    <xf numFmtId="0" fontId="22" fillId="0" borderId="0" xfId="52" applyFont="1" applyAlignment="1" applyProtection="1">
      <alignment vertical="center" wrapText="1"/>
    </xf>
    <xf numFmtId="0" fontId="6" fillId="7" borderId="0" xfId="52" applyFont="1" applyFill="1" applyBorder="1" applyAlignment="1" applyProtection="1">
      <alignment vertical="center" wrapText="1"/>
    </xf>
    <xf numFmtId="0" fontId="6" fillId="0" borderId="0" xfId="52" applyFont="1" applyAlignment="1" applyProtection="1">
      <alignment horizontal="center" vertical="center" wrapText="1"/>
    </xf>
    <xf numFmtId="0" fontId="6" fillId="0" borderId="0" xfId="52" applyFont="1" applyAlignment="1" applyProtection="1">
      <alignment vertical="center" wrapText="1"/>
    </xf>
    <xf numFmtId="0" fontId="25" fillId="7" borderId="0" xfId="52" applyFont="1" applyFill="1" applyBorder="1" applyAlignment="1" applyProtection="1">
      <alignment vertical="center" wrapText="1"/>
    </xf>
    <xf numFmtId="0" fontId="6" fillId="7" borderId="0" xfId="52" applyFont="1" applyFill="1" applyBorder="1" applyAlignment="1" applyProtection="1">
      <alignment horizontal="right" vertical="center" wrapText="1" indent="1"/>
    </xf>
    <xf numFmtId="0" fontId="11" fillId="7" borderId="0" xfId="52" applyNumberFormat="1" applyFont="1" applyFill="1" applyBorder="1" applyAlignment="1" applyProtection="1">
      <alignment horizontal="center" vertical="center" wrapText="1"/>
    </xf>
    <xf numFmtId="0" fontId="6" fillId="7" borderId="0" xfId="52" applyFont="1" applyFill="1" applyBorder="1" applyAlignment="1" applyProtection="1">
      <alignment horizontal="center" vertical="center" wrapText="1"/>
    </xf>
    <xf numFmtId="0" fontId="22" fillId="0" borderId="0" xfId="52" applyFont="1" applyAlignment="1" applyProtection="1">
      <alignment horizontal="center" vertical="center" wrapText="1"/>
    </xf>
    <xf numFmtId="0" fontId="26" fillId="7" borderId="0" xfId="52" applyNumberFormat="1" applyFont="1" applyFill="1" applyBorder="1" applyAlignment="1" applyProtection="1">
      <alignment horizontal="center" vertical="center" wrapText="1"/>
    </xf>
    <xf numFmtId="0" fontId="6" fillId="7" borderId="0" xfId="52" applyNumberFormat="1" applyFont="1" applyFill="1" applyBorder="1" applyAlignment="1" applyProtection="1">
      <alignment horizontal="right" vertical="center" wrapText="1" indent="1"/>
    </xf>
    <xf numFmtId="0" fontId="6" fillId="0" borderId="0" xfId="52" applyFont="1" applyFill="1" applyAlignment="1" applyProtection="1">
      <alignment vertical="center"/>
    </xf>
    <xf numFmtId="49" fontId="6" fillId="7" borderId="0" xfId="52" applyNumberFormat="1" applyFont="1" applyFill="1" applyBorder="1" applyAlignment="1" applyProtection="1">
      <alignment horizontal="right" vertical="center" wrapText="1" indent="1"/>
    </xf>
    <xf numFmtId="49" fontId="25" fillId="7" borderId="0" xfId="52" applyNumberFormat="1" applyFont="1" applyFill="1" applyBorder="1" applyAlignment="1" applyProtection="1">
      <alignment horizontal="center" vertical="center" wrapText="1"/>
    </xf>
    <xf numFmtId="49" fontId="6" fillId="9" borderId="5" xfId="52" applyNumberFormat="1" applyFont="1" applyFill="1" applyBorder="1" applyAlignment="1" applyProtection="1">
      <alignment horizontal="center" vertical="center" wrapText="1"/>
      <protection locked="0"/>
    </xf>
    <xf numFmtId="49" fontId="0" fillId="10" borderId="0" xfId="0" applyFill="1" applyProtection="1">
      <alignment vertical="top"/>
    </xf>
    <xf numFmtId="0" fontId="6" fillId="0" borderId="0" xfId="54" applyFont="1" applyFill="1" applyAlignment="1" applyProtection="1">
      <alignment vertical="center" wrapText="1"/>
    </xf>
    <xf numFmtId="0" fontId="22" fillId="0" borderId="0" xfId="52" applyNumberFormat="1" applyFont="1" applyFill="1" applyBorder="1" applyAlignment="1" applyProtection="1">
      <alignment horizontal="center" vertical="top" wrapText="1"/>
    </xf>
    <xf numFmtId="0" fontId="0" fillId="7" borderId="0" xfId="52" applyFont="1" applyFill="1" applyBorder="1" applyAlignment="1" applyProtection="1">
      <alignment horizontal="center" vertical="center" wrapText="1"/>
    </xf>
    <xf numFmtId="49" fontId="0" fillId="7" borderId="0" xfId="52" applyNumberFormat="1" applyFont="1" applyFill="1" applyBorder="1" applyAlignment="1" applyProtection="1">
      <alignment horizontal="right" vertical="center" wrapText="1" indent="1"/>
    </xf>
    <xf numFmtId="49" fontId="29" fillId="7" borderId="0" xfId="33" applyNumberFormat="1" applyFont="1" applyFill="1" applyBorder="1" applyAlignment="1" applyProtection="1">
      <alignment horizontal="center" vertical="center" wrapText="1"/>
    </xf>
    <xf numFmtId="49" fontId="0" fillId="0" borderId="0" xfId="0" applyBorder="1">
      <alignment vertical="top"/>
    </xf>
    <xf numFmtId="0" fontId="6" fillId="0" borderId="5" xfId="51" applyFont="1" applyFill="1" applyBorder="1" applyAlignment="1" applyProtection="1">
      <alignment vertical="center" wrapText="1"/>
    </xf>
    <xf numFmtId="0" fontId="0" fillId="0" borderId="5" xfId="51" applyFont="1" applyFill="1" applyBorder="1" applyAlignment="1" applyProtection="1">
      <alignment vertical="center" wrapText="1"/>
    </xf>
    <xf numFmtId="49" fontId="0" fillId="0" borderId="0" xfId="0" applyFont="1">
      <alignment vertical="top"/>
    </xf>
    <xf numFmtId="0" fontId="33" fillId="7" borderId="0" xfId="54" applyFont="1" applyFill="1" applyBorder="1" applyAlignment="1" applyProtection="1">
      <alignment horizontal="center" vertical="center" wrapText="1"/>
    </xf>
    <xf numFmtId="0" fontId="33" fillId="7" borderId="0" xfId="49" applyFont="1" applyFill="1" applyBorder="1" applyAlignment="1" applyProtection="1">
      <alignment horizontal="center"/>
    </xf>
    <xf numFmtId="0" fontId="33" fillId="0" borderId="0" xfId="49" applyFont="1" applyAlignment="1" applyProtection="1">
      <alignment horizontal="center" vertical="center"/>
    </xf>
    <xf numFmtId="0" fontId="33" fillId="7" borderId="0" xfId="49" applyFont="1" applyFill="1" applyBorder="1" applyAlignment="1" applyProtection="1">
      <alignment horizontal="center" vertical="center"/>
    </xf>
    <xf numFmtId="49" fontId="31" fillId="0" borderId="6" xfId="0" applyFont="1" applyBorder="1" applyAlignment="1">
      <alignment vertical="top" wrapText="1"/>
    </xf>
    <xf numFmtId="0" fontId="0" fillId="7" borderId="0" xfId="52" applyNumberFormat="1" applyFont="1" applyFill="1" applyBorder="1" applyAlignment="1" applyProtection="1">
      <alignment horizontal="right" vertical="center" wrapText="1" indent="1"/>
    </xf>
    <xf numFmtId="0" fontId="0" fillId="0" borderId="6" xfId="36" applyFont="1" applyBorder="1" applyAlignment="1" applyProtection="1">
      <alignment horizontal="justify" vertical="top" wrapText="1"/>
    </xf>
    <xf numFmtId="0" fontId="2" fillId="0" borderId="0" xfId="39" applyProtection="1"/>
    <xf numFmtId="0" fontId="45" fillId="0" borderId="0" xfId="52" applyFont="1" applyAlignment="1" applyProtection="1">
      <alignment horizontal="center" vertical="center" wrapText="1"/>
    </xf>
    <xf numFmtId="49" fontId="23" fillId="7" borderId="7" xfId="43" applyFont="1" applyFill="1" applyBorder="1" applyAlignment="1" applyProtection="1">
      <alignment vertical="center" wrapText="1"/>
    </xf>
    <xf numFmtId="49" fontId="20" fillId="7" borderId="8" xfId="43" applyFont="1" applyFill="1" applyBorder="1" applyAlignment="1">
      <alignment horizontal="left" vertical="center" wrapText="1"/>
    </xf>
    <xf numFmtId="49" fontId="20" fillId="7" borderId="9" xfId="43" applyFont="1" applyFill="1" applyBorder="1" applyAlignment="1">
      <alignment horizontal="left" vertical="center" wrapText="1"/>
    </xf>
    <xf numFmtId="49" fontId="23" fillId="7" borderId="10" xfId="43" applyFont="1" applyFill="1" applyBorder="1" applyAlignment="1" applyProtection="1">
      <alignment vertical="center" wrapText="1"/>
    </xf>
    <xf numFmtId="49" fontId="14" fillId="7" borderId="0" xfId="43" applyFont="1" applyFill="1" applyBorder="1" applyAlignment="1">
      <alignment wrapText="1"/>
    </xf>
    <xf numFmtId="49" fontId="14" fillId="7" borderId="11" xfId="43" applyFont="1" applyFill="1" applyBorder="1" applyAlignment="1">
      <alignment wrapText="1"/>
    </xf>
    <xf numFmtId="49" fontId="12" fillId="7" borderId="0" xfId="31" applyNumberFormat="1" applyFont="1" applyFill="1" applyBorder="1" applyAlignment="1" applyProtection="1">
      <alignment horizontal="left" wrapText="1"/>
    </xf>
    <xf numFmtId="49" fontId="12" fillId="7" borderId="0" xfId="31" applyNumberFormat="1" applyFont="1" applyFill="1" applyBorder="1" applyAlignment="1" applyProtection="1">
      <alignment wrapText="1"/>
    </xf>
    <xf numFmtId="49" fontId="14" fillId="7" borderId="0" xfId="43" applyFont="1" applyFill="1" applyBorder="1" applyAlignment="1">
      <alignment horizontal="right" wrapText="1"/>
    </xf>
    <xf numFmtId="49" fontId="20" fillId="7" borderId="0" xfId="43" applyFont="1" applyFill="1" applyBorder="1" applyAlignment="1">
      <alignment horizontal="left" vertical="center" wrapText="1"/>
    </xf>
    <xf numFmtId="49" fontId="20" fillId="7" borderId="11" xfId="43" applyFont="1" applyFill="1" applyBorder="1" applyAlignment="1">
      <alignment horizontal="left" vertical="center" wrapText="1"/>
    </xf>
    <xf numFmtId="49" fontId="14" fillId="0" borderId="0" xfId="43" applyFont="1" applyFill="1" applyBorder="1" applyAlignment="1" applyProtection="1">
      <alignment wrapText="1"/>
    </xf>
    <xf numFmtId="0" fontId="18" fillId="0" borderId="0" xfId="22" applyFont="1" applyFill="1" applyBorder="1" applyAlignment="1" applyProtection="1">
      <alignment horizontal="left" vertical="top" wrapText="1"/>
    </xf>
    <xf numFmtId="49" fontId="14" fillId="0" borderId="0" xfId="43" applyFont="1" applyFill="1" applyBorder="1" applyAlignment="1" applyProtection="1">
      <alignment vertical="top" wrapText="1"/>
    </xf>
    <xf numFmtId="0" fontId="18" fillId="0" borderId="0" xfId="22" applyFont="1" applyFill="1" applyBorder="1" applyAlignment="1" applyProtection="1">
      <alignment horizontal="right" vertical="top" wrapText="1"/>
    </xf>
    <xf numFmtId="49" fontId="34" fillId="8" borderId="6" xfId="40" applyNumberFormat="1" applyFont="1" applyFill="1" applyBorder="1" applyAlignment="1" applyProtection="1">
      <alignment horizontal="center" vertical="center" wrapText="1"/>
    </xf>
    <xf numFmtId="49" fontId="34" fillId="2" borderId="6" xfId="40" applyNumberFormat="1" applyFont="1" applyFill="1" applyBorder="1" applyAlignment="1" applyProtection="1">
      <alignment horizontal="center" vertical="center" wrapText="1"/>
    </xf>
    <xf numFmtId="49" fontId="23" fillId="7" borderId="10" xfId="43" applyFont="1" applyFill="1" applyBorder="1" applyAlignment="1" applyProtection="1">
      <alignment horizontal="center" vertical="center" wrapText="1"/>
    </xf>
    <xf numFmtId="49" fontId="34" fillId="11" borderId="6" xfId="40" applyNumberFormat="1" applyFont="1" applyFill="1" applyBorder="1" applyAlignment="1" applyProtection="1">
      <alignment horizontal="center" vertical="center" wrapText="1"/>
    </xf>
    <xf numFmtId="49" fontId="0" fillId="0" borderId="7" xfId="0" applyBorder="1">
      <alignment vertical="top"/>
    </xf>
    <xf numFmtId="49" fontId="0" fillId="0" borderId="9" xfId="0" applyBorder="1">
      <alignment vertical="top"/>
    </xf>
    <xf numFmtId="49" fontId="0" fillId="0" borderId="10" xfId="0" applyBorder="1">
      <alignment vertical="top"/>
    </xf>
    <xf numFmtId="49" fontId="0" fillId="0" borderId="11" xfId="0" applyBorder="1">
      <alignment vertical="top"/>
    </xf>
    <xf numFmtId="49" fontId="45" fillId="0" borderId="0" xfId="0" applyFont="1">
      <alignment vertical="top"/>
    </xf>
    <xf numFmtId="0" fontId="34" fillId="7" borderId="0" xfId="43" applyNumberFormat="1" applyFont="1" applyFill="1" applyBorder="1" applyAlignment="1">
      <alignment horizontal="justify" vertical="center" wrapText="1"/>
    </xf>
    <xf numFmtId="0" fontId="0" fillId="7" borderId="0" xfId="52" applyFont="1" applyFill="1" applyBorder="1" applyAlignment="1" applyProtection="1">
      <alignment horizontal="right" vertical="center" wrapText="1" indent="1"/>
    </xf>
    <xf numFmtId="49" fontId="6" fillId="0" borderId="0" xfId="0" applyNumberFormat="1" applyFont="1" applyProtection="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0" fontId="45" fillId="0" borderId="0" xfId="54" applyFont="1" applyFill="1" applyAlignment="1" applyProtection="1">
      <alignment vertical="center" wrapText="1"/>
    </xf>
    <xf numFmtId="0" fontId="0" fillId="0" borderId="0" xfId="54" applyFont="1" applyFill="1" applyAlignment="1" applyProtection="1">
      <alignment vertical="center" wrapText="1"/>
    </xf>
    <xf numFmtId="0" fontId="45" fillId="0" borderId="0" xfId="52" applyFont="1" applyFill="1" applyAlignment="1" applyProtection="1">
      <alignment horizontal="left" vertical="center" wrapText="1"/>
    </xf>
    <xf numFmtId="0" fontId="45" fillId="0" borderId="0" xfId="52" applyFont="1" applyFill="1" applyBorder="1" applyAlignment="1" applyProtection="1">
      <alignment horizontal="left" vertical="center" wrapText="1"/>
    </xf>
    <xf numFmtId="49" fontId="45" fillId="0" borderId="0" xfId="52" applyNumberFormat="1" applyFont="1" applyFill="1" applyBorder="1" applyAlignment="1" applyProtection="1">
      <alignment horizontal="left" vertical="center" wrapText="1"/>
    </xf>
    <xf numFmtId="0" fontId="0" fillId="0" borderId="0" xfId="0" applyNumberFormat="1" applyBorder="1">
      <alignment vertical="top"/>
    </xf>
    <xf numFmtId="49" fontId="34" fillId="9" borderId="6" xfId="40" applyNumberFormat="1" applyFont="1" applyFill="1" applyBorder="1" applyAlignment="1" applyProtection="1">
      <alignment horizontal="center" vertical="center" wrapText="1"/>
    </xf>
    <xf numFmtId="49" fontId="0" fillId="0" borderId="0" xfId="0" applyAlignment="1">
      <alignment horizontal="left" vertical="top"/>
    </xf>
    <xf numFmtId="49" fontId="6" fillId="0" borderId="0" xfId="0" applyNumberFormat="1" applyFont="1">
      <alignment vertical="top"/>
    </xf>
    <xf numFmtId="0" fontId="45" fillId="0" borderId="0" xfId="54" applyFont="1" applyFill="1" applyAlignment="1" applyProtection="1">
      <alignment horizontal="center" vertical="center" wrapText="1"/>
    </xf>
    <xf numFmtId="0" fontId="8" fillId="10" borderId="12" xfId="53" applyFont="1" applyFill="1" applyBorder="1" applyAlignment="1" applyProtection="1">
      <alignment horizontal="center" vertical="center" wrapText="1"/>
    </xf>
    <xf numFmtId="0" fontId="6" fillId="0" borderId="0" xfId="54" applyFont="1" applyFill="1" applyBorder="1" applyAlignment="1" applyProtection="1">
      <alignment vertical="center" wrapText="1"/>
    </xf>
    <xf numFmtId="49" fontId="0" fillId="7" borderId="0" xfId="54" applyNumberFormat="1" applyFont="1" applyFill="1" applyBorder="1" applyAlignment="1" applyProtection="1">
      <alignment horizontal="center" vertical="center" wrapText="1"/>
    </xf>
    <xf numFmtId="0" fontId="0" fillId="0" borderId="0" xfId="0" applyNumberFormat="1" applyAlignment="1">
      <alignment vertical="center"/>
    </xf>
    <xf numFmtId="0" fontId="6"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6" fillId="7" borderId="5" xfId="54" applyNumberFormat="1" applyFont="1" applyFill="1" applyBorder="1" applyAlignment="1" applyProtection="1">
      <alignment horizontal="center" vertical="center" wrapText="1"/>
    </xf>
    <xf numFmtId="4" fontId="6" fillId="7" borderId="5" xfId="30" applyNumberFormat="1" applyFont="1" applyFill="1" applyBorder="1" applyAlignment="1" applyProtection="1">
      <alignment horizontal="right" vertical="center" wrapText="1"/>
    </xf>
    <xf numFmtId="49" fontId="6" fillId="11" borderId="5" xfId="53" applyNumberFormat="1" applyFont="1" applyFill="1" applyBorder="1" applyAlignment="1" applyProtection="1">
      <alignment horizontal="center" vertical="center" wrapText="1"/>
      <protection locked="0"/>
    </xf>
    <xf numFmtId="49" fontId="6" fillId="9" borderId="5" xfId="30" applyNumberFormat="1" applyFont="1" applyFill="1" applyBorder="1" applyAlignment="1" applyProtection="1">
      <alignment horizontal="left" vertical="center" wrapText="1"/>
      <protection locked="0"/>
    </xf>
    <xf numFmtId="49" fontId="6" fillId="2" borderId="5" xfId="54" applyNumberFormat="1" applyFont="1" applyFill="1" applyBorder="1" applyAlignment="1" applyProtection="1">
      <alignment horizontal="left" vertical="center" wrapText="1"/>
      <protection locked="0"/>
    </xf>
    <xf numFmtId="49" fontId="6" fillId="7" borderId="5" xfId="54" applyNumberFormat="1" applyFont="1" applyFill="1" applyBorder="1" applyAlignment="1" applyProtection="1">
      <alignment horizontal="center" vertical="center" wrapText="1"/>
    </xf>
    <xf numFmtId="49" fontId="40" fillId="13" borderId="14" xfId="0" applyFont="1" applyFill="1" applyBorder="1" applyAlignment="1" applyProtection="1">
      <alignment horizontal="left" vertical="center"/>
    </xf>
    <xf numFmtId="0" fontId="0" fillId="0" borderId="5" xfId="33" applyFont="1" applyFill="1" applyBorder="1" applyAlignment="1" applyProtection="1">
      <alignment horizontal="center" vertical="center" wrapText="1"/>
    </xf>
    <xf numFmtId="0" fontId="6" fillId="13" borderId="13" xfId="54" applyFont="1" applyFill="1" applyBorder="1" applyAlignment="1" applyProtection="1">
      <alignment vertical="center" wrapText="1"/>
    </xf>
    <xf numFmtId="0" fontId="6" fillId="0" borderId="5" xfId="47"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40" fillId="13" borderId="13" xfId="0" applyNumberFormat="1" applyFont="1" applyFill="1" applyBorder="1" applyAlignment="1" applyProtection="1">
      <alignment horizontal="left" vertical="center"/>
    </xf>
    <xf numFmtId="0" fontId="40" fillId="13" borderId="15" xfId="0" applyNumberFormat="1" applyFont="1" applyFill="1" applyBorder="1" applyAlignment="1" applyProtection="1">
      <alignment horizontal="left" vertical="center"/>
    </xf>
    <xf numFmtId="0" fontId="40" fillId="13" borderId="14" xfId="0" applyNumberFormat="1" applyFont="1" applyFill="1" applyBorder="1" applyAlignment="1" applyProtection="1">
      <alignment horizontal="left" vertical="center"/>
    </xf>
    <xf numFmtId="0" fontId="46" fillId="0" borderId="0" xfId="0" applyNumberFormat="1" applyFont="1" applyAlignment="1">
      <alignment vertical="center"/>
    </xf>
    <xf numFmtId="49" fontId="6" fillId="0" borderId="5" xfId="53" applyNumberFormat="1" applyFont="1" applyFill="1" applyBorder="1" applyAlignment="1" applyProtection="1">
      <alignment horizontal="center" vertical="center" wrapText="1"/>
    </xf>
    <xf numFmtId="49" fontId="0" fillId="0" borderId="17" xfId="0" applyBorder="1">
      <alignment vertical="top"/>
    </xf>
    <xf numFmtId="0" fontId="6" fillId="7" borderId="5" xfId="49" applyFont="1" applyFill="1" applyBorder="1" applyAlignment="1" applyProtection="1">
      <alignment horizontal="center" vertical="center"/>
    </xf>
    <xf numFmtId="49" fontId="6" fillId="2" borderId="5" xfId="49" applyNumberFormat="1" applyFont="1" applyFill="1" applyBorder="1" applyAlignment="1" applyProtection="1">
      <alignment horizontal="left" vertical="center" wrapText="1"/>
      <protection locked="0"/>
    </xf>
    <xf numFmtId="0" fontId="11" fillId="0" borderId="0" xfId="54" applyFont="1" applyFill="1" applyAlignment="1" applyProtection="1">
      <alignment vertical="center" wrapText="1"/>
    </xf>
    <xf numFmtId="0" fontId="41" fillId="0" borderId="0" xfId="54" applyFont="1" applyFill="1" applyAlignment="1" applyProtection="1">
      <alignment vertical="center" wrapText="1"/>
    </xf>
    <xf numFmtId="49" fontId="6" fillId="0" borderId="0" xfId="41">
      <alignment vertical="top"/>
    </xf>
    <xf numFmtId="49" fontId="11" fillId="0" borderId="0" xfId="41" applyFont="1" applyBorder="1" applyProtection="1">
      <alignment vertical="top"/>
    </xf>
    <xf numFmtId="49" fontId="6" fillId="0" borderId="0" xfId="41" applyFont="1" applyBorder="1" applyProtection="1">
      <alignment vertical="top"/>
    </xf>
    <xf numFmtId="49" fontId="33" fillId="0" borderId="0" xfId="41" applyFont="1" applyBorder="1" applyAlignment="1" applyProtection="1">
      <alignment horizontal="center" vertical="center"/>
    </xf>
    <xf numFmtId="49" fontId="6" fillId="0" borderId="0" xfId="41" applyBorder="1" applyProtection="1">
      <alignment vertical="top"/>
    </xf>
    <xf numFmtId="0" fontId="6" fillId="7" borderId="0" xfId="41" applyNumberFormat="1" applyFont="1" applyFill="1" applyBorder="1" applyAlignment="1" applyProtection="1"/>
    <xf numFmtId="0" fontId="42" fillId="7" borderId="0" xfId="41" applyNumberFormat="1" applyFont="1" applyFill="1" applyBorder="1" applyAlignment="1" applyProtection="1">
      <alignment horizontal="center" vertical="center" wrapText="1"/>
    </xf>
    <xf numFmtId="0" fontId="11" fillId="7" borderId="0" xfId="41" applyNumberFormat="1" applyFont="1" applyFill="1" applyBorder="1" applyAlignment="1" applyProtection="1"/>
    <xf numFmtId="49" fontId="6" fillId="0" borderId="0" xfId="41" applyFont="1">
      <alignment vertical="top"/>
    </xf>
    <xf numFmtId="49" fontId="33" fillId="0" borderId="0" xfId="41" applyFont="1" applyAlignment="1">
      <alignment horizontal="center" vertical="center" wrapText="1"/>
    </xf>
    <xf numFmtId="0" fontId="6" fillId="7" borderId="5" xfId="48" applyNumberFormat="1" applyFont="1" applyFill="1" applyBorder="1" applyAlignment="1" applyProtection="1">
      <alignment horizontal="center" vertical="center" wrapText="1"/>
    </xf>
    <xf numFmtId="49" fontId="6" fillId="0" borderId="5" xfId="48" applyNumberFormat="1" applyFont="1" applyFill="1" applyBorder="1" applyAlignment="1" applyProtection="1">
      <alignment horizontal="center" vertical="center" wrapText="1"/>
    </xf>
    <xf numFmtId="49" fontId="43" fillId="13" borderId="15" xfId="41" applyFont="1" applyFill="1" applyBorder="1" applyAlignment="1" applyProtection="1">
      <alignment horizontal="center" vertical="top"/>
    </xf>
    <xf numFmtId="49" fontId="40" fillId="13" borderId="15" xfId="41" applyFont="1" applyFill="1" applyBorder="1" applyAlignment="1" applyProtection="1">
      <alignment horizontal="left" vertical="center"/>
    </xf>
    <xf numFmtId="49" fontId="6" fillId="0" borderId="0" xfId="0" applyNumberFormat="1" applyFont="1" applyAlignment="1" applyProtection="1">
      <alignment horizontal="center" vertical="top"/>
    </xf>
    <xf numFmtId="49" fontId="37" fillId="0" borderId="0" xfId="0" applyFont="1">
      <alignment vertical="top"/>
    </xf>
    <xf numFmtId="0" fontId="37" fillId="0" borderId="5" xfId="51" applyFont="1" applyFill="1" applyBorder="1" applyAlignment="1" applyProtection="1">
      <alignment vertical="center" wrapText="1"/>
    </xf>
    <xf numFmtId="0" fontId="37" fillId="0" borderId="13" xfId="51" applyFont="1" applyFill="1" applyBorder="1" applyAlignment="1" applyProtection="1">
      <alignment vertical="center" wrapText="1"/>
    </xf>
    <xf numFmtId="49" fontId="37" fillId="0" borderId="0" xfId="0" applyFont="1" applyAlignment="1">
      <alignment vertical="top" wrapText="1"/>
    </xf>
    <xf numFmtId="0" fontId="37" fillId="0" borderId="0" xfId="51" applyFont="1" applyFill="1" applyBorder="1" applyAlignment="1" applyProtection="1">
      <alignment vertical="center" wrapText="1"/>
    </xf>
    <xf numFmtId="0" fontId="8" fillId="10" borderId="0" xfId="54" applyFont="1" applyFill="1" applyAlignment="1" applyProtection="1">
      <alignment horizontal="center" vertical="center" wrapText="1"/>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0" fontId="47" fillId="0" borderId="0" xfId="47" applyFont="1" applyFill="1" applyBorder="1" applyAlignment="1" applyProtection="1">
      <alignment horizontal="center" vertical="center" wrapText="1"/>
    </xf>
    <xf numFmtId="0" fontId="6" fillId="0" borderId="0" xfId="47" applyFont="1" applyFill="1" applyBorder="1" applyAlignment="1" applyProtection="1">
      <alignment vertical="center" wrapText="1"/>
    </xf>
    <xf numFmtId="49" fontId="6" fillId="0" borderId="0" xfId="53" applyNumberFormat="1" applyFont="1" applyFill="1" applyBorder="1" applyAlignment="1" applyProtection="1">
      <alignment horizontal="center" vertical="center" wrapText="1"/>
    </xf>
    <xf numFmtId="0" fontId="46" fillId="0" borderId="0" xfId="0" applyNumberFormat="1" applyFont="1" applyBorder="1" applyAlignment="1">
      <alignment vertical="center"/>
    </xf>
    <xf numFmtId="49" fontId="40" fillId="13" borderId="15" xfId="0" applyFont="1" applyFill="1" applyBorder="1" applyAlignment="1" applyProtection="1">
      <alignment horizontal="left" vertical="center" indent="1"/>
    </xf>
    <xf numFmtId="49" fontId="6" fillId="0" borderId="0" xfId="0" applyNumberFormat="1" applyFont="1" applyAlignment="1">
      <alignment vertical="center"/>
    </xf>
    <xf numFmtId="49" fontId="6" fillId="0" borderId="0" xfId="0" applyFont="1">
      <alignment vertical="top"/>
    </xf>
    <xf numFmtId="49" fontId="0" fillId="10" borderId="0" xfId="0" applyFill="1" applyBorder="1" applyProtection="1">
      <alignment vertical="top"/>
    </xf>
    <xf numFmtId="0" fontId="0" fillId="0" borderId="0" xfId="0" applyNumberFormat="1" applyBorder="1" applyAlignment="1">
      <alignment vertical="center"/>
    </xf>
    <xf numFmtId="0" fontId="6" fillId="0" borderId="14" xfId="51" applyFont="1" applyFill="1" applyBorder="1" applyAlignment="1" applyProtection="1">
      <alignment vertical="center" wrapText="1"/>
    </xf>
    <xf numFmtId="0" fontId="19" fillId="10" borderId="0" xfId="54" applyFont="1" applyFill="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0" fontId="0" fillId="0" borderId="0" xfId="52" applyFont="1" applyFill="1" applyBorder="1" applyAlignment="1" applyProtection="1">
      <alignment horizontal="center" vertical="center" wrapText="1"/>
    </xf>
    <xf numFmtId="49" fontId="6" fillId="0" borderId="0" xfId="52"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49" fontId="6" fillId="0" borderId="0" xfId="53" applyNumberFormat="1" applyFont="1" applyFill="1" applyBorder="1" applyAlignment="1" applyProtection="1">
      <alignment vertical="center" wrapText="1"/>
    </xf>
    <xf numFmtId="0" fontId="33" fillId="7" borderId="0" xfId="49" applyFont="1" applyFill="1" applyBorder="1" applyAlignment="1" applyProtection="1">
      <alignment horizontal="center" vertical="center" wrapText="1"/>
    </xf>
    <xf numFmtId="49" fontId="9" fillId="0" borderId="0" xfId="41" applyFont="1" applyBorder="1" applyAlignment="1" applyProtection="1">
      <alignment horizontal="right" vertical="top"/>
    </xf>
    <xf numFmtId="49" fontId="9" fillId="0" borderId="0" xfId="41" applyFont="1" applyAlignment="1">
      <alignment vertical="top"/>
    </xf>
    <xf numFmtId="0" fontId="6" fillId="7" borderId="0" xfId="54" applyNumberFormat="1" applyFont="1" applyFill="1" applyBorder="1" applyAlignment="1" applyProtection="1">
      <alignment horizontal="center" vertical="center" wrapText="1"/>
    </xf>
    <xf numFmtId="4" fontId="6" fillId="0" borderId="0" xfId="30" applyNumberFormat="1" applyFont="1" applyFill="1" applyBorder="1" applyAlignment="1" applyProtection="1">
      <alignment horizontal="right" vertical="center" wrapText="1"/>
    </xf>
    <xf numFmtId="0" fontId="6" fillId="0" borderId="0" xfId="54" applyNumberFormat="1" applyFont="1" applyFill="1" applyBorder="1" applyAlignment="1" applyProtection="1">
      <alignment horizontal="center" vertical="center" wrapText="1"/>
    </xf>
    <xf numFmtId="49" fontId="6" fillId="0" borderId="0" xfId="30" applyNumberFormat="1" applyFont="1" applyFill="1" applyBorder="1" applyAlignment="1" applyProtection="1">
      <alignment horizontal="left" vertical="center" wrapText="1"/>
    </xf>
    <xf numFmtId="49" fontId="6" fillId="0" borderId="0" xfId="35">
      <alignment vertical="top"/>
    </xf>
    <xf numFmtId="0" fontId="0" fillId="0" borderId="0" xfId="0" applyNumberFormat="1" applyFill="1" applyAlignment="1" applyProtection="1">
      <alignment vertical="center"/>
    </xf>
    <xf numFmtId="0" fontId="18" fillId="0" borderId="0" xfId="32" applyFont="1" applyFill="1" applyBorder="1" applyAlignment="1" applyProtection="1">
      <alignment vertical="center" wrapText="1"/>
    </xf>
    <xf numFmtId="49" fontId="48" fillId="0" borderId="29" xfId="0" applyFont="1" applyBorder="1" applyAlignment="1">
      <alignment horizontal="justify" vertical="top"/>
    </xf>
    <xf numFmtId="0" fontId="0" fillId="0" borderId="13" xfId="51" applyFont="1" applyFill="1" applyBorder="1" applyAlignment="1" applyProtection="1">
      <alignment vertical="center" wrapText="1"/>
    </xf>
    <xf numFmtId="49" fontId="6" fillId="0" borderId="29" xfId="0" applyNumberFormat="1" applyFont="1" applyBorder="1" applyAlignment="1" applyProtection="1">
      <alignment vertical="top" wrapText="1"/>
    </xf>
    <xf numFmtId="49" fontId="6" fillId="0" borderId="30" xfId="0" applyNumberFormat="1" applyFont="1" applyBorder="1" applyAlignment="1" applyProtection="1">
      <alignment vertical="top" wrapText="1"/>
    </xf>
    <xf numFmtId="49" fontId="6" fillId="0" borderId="29" xfId="0" applyNumberFormat="1" applyFont="1" applyBorder="1" applyProtection="1">
      <alignment vertical="top"/>
    </xf>
    <xf numFmtId="0" fontId="0" fillId="0" borderId="14" xfId="51" applyFont="1" applyFill="1" applyBorder="1" applyAlignment="1" applyProtection="1">
      <alignment vertical="center" wrapText="1"/>
    </xf>
    <xf numFmtId="49" fontId="6" fillId="0" borderId="29" xfId="0" applyNumberFormat="1" applyFont="1" applyBorder="1" applyAlignment="1" applyProtection="1">
      <alignment vertical="top"/>
    </xf>
    <xf numFmtId="0" fontId="2" fillId="0" borderId="0" xfId="39"/>
    <xf numFmtId="49" fontId="72" fillId="0" borderId="0" xfId="0" applyFont="1">
      <alignment vertical="top"/>
    </xf>
    <xf numFmtId="0" fontId="72" fillId="0" borderId="0" xfId="54" applyFont="1" applyFill="1" applyAlignment="1" applyProtection="1">
      <alignment vertical="center" wrapText="1"/>
    </xf>
    <xf numFmtId="49" fontId="0" fillId="7" borderId="5" xfId="54" applyNumberFormat="1" applyFont="1" applyFill="1" applyBorder="1" applyAlignment="1" applyProtection="1">
      <alignment horizontal="center" vertical="center" wrapText="1"/>
    </xf>
    <xf numFmtId="0" fontId="6" fillId="0" borderId="5" xfId="54" applyFont="1" applyFill="1" applyBorder="1" applyAlignment="1" applyProtection="1">
      <alignment horizontal="center" vertical="center" wrapText="1"/>
    </xf>
    <xf numFmtId="0" fontId="0" fillId="0" borderId="0" xfId="0" applyNumberFormat="1" applyFill="1" applyBorder="1" applyAlignment="1">
      <alignment vertical="center"/>
    </xf>
    <xf numFmtId="49" fontId="6" fillId="0" borderId="0" xfId="41" applyProtection="1">
      <alignment vertical="top"/>
    </xf>
    <xf numFmtId="49" fontId="6" fillId="0" borderId="0" xfId="35" applyProtection="1">
      <alignment vertical="top"/>
    </xf>
    <xf numFmtId="49" fontId="6" fillId="0" borderId="5" xfId="49" applyNumberFormat="1" applyFont="1" applyFill="1" applyBorder="1" applyAlignment="1" applyProtection="1">
      <alignment horizontal="left" vertical="center" wrapText="1"/>
    </xf>
    <xf numFmtId="0" fontId="6" fillId="7" borderId="16" xfId="49" applyFont="1" applyFill="1" applyBorder="1" applyAlignment="1" applyProtection="1">
      <alignment horizontal="center" vertical="center"/>
    </xf>
    <xf numFmtId="49" fontId="40" fillId="13" borderId="17" xfId="0" applyFont="1" applyFill="1" applyBorder="1" applyAlignment="1" applyProtection="1">
      <alignment horizontal="left" vertical="center" indent="2"/>
    </xf>
    <xf numFmtId="0" fontId="6" fillId="0" borderId="5" xfId="54" applyNumberFormat="1" applyFont="1" applyFill="1" applyBorder="1" applyAlignment="1" applyProtection="1">
      <alignment vertical="center" wrapText="1"/>
    </xf>
    <xf numFmtId="0" fontId="6" fillId="0" borderId="0" xfId="52" applyNumberFormat="1" applyFont="1" applyFill="1" applyAlignment="1" applyProtection="1">
      <alignment horizontal="left" vertical="center" wrapText="1"/>
    </xf>
    <xf numFmtId="0" fontId="6" fillId="0" borderId="0" xfId="52" applyFont="1" applyFill="1" applyAlignment="1" applyProtection="1">
      <alignment horizontal="left" vertical="center" wrapText="1"/>
    </xf>
    <xf numFmtId="14" fontId="6" fillId="7" borderId="0" xfId="52" applyNumberFormat="1" applyFont="1" applyFill="1" applyBorder="1" applyAlignment="1" applyProtection="1">
      <alignment horizontal="left" vertical="center" wrapText="1"/>
    </xf>
    <xf numFmtId="14" fontId="6" fillId="0" borderId="0" xfId="52" applyNumberFormat="1" applyFont="1" applyFill="1" applyAlignment="1" applyProtection="1">
      <alignment horizontal="left" vertical="center" wrapText="1"/>
    </xf>
    <xf numFmtId="0" fontId="6" fillId="0" borderId="0" xfId="52" applyFont="1" applyFill="1" applyBorder="1" applyAlignment="1" applyProtection="1">
      <alignment horizontal="left" vertical="center" wrapText="1"/>
    </xf>
    <xf numFmtId="0" fontId="74" fillId="0" borderId="0" xfId="54" applyFont="1" applyFill="1" applyAlignment="1" applyProtection="1">
      <alignment vertical="center" wrapText="1"/>
    </xf>
    <xf numFmtId="49" fontId="40" fillId="13" borderId="15" xfId="41" applyFont="1" applyFill="1" applyBorder="1" applyAlignment="1" applyProtection="1">
      <alignment horizontal="left" vertical="center" indent="1"/>
    </xf>
    <xf numFmtId="49" fontId="74" fillId="0" borderId="0" xfId="0" applyFont="1">
      <alignment vertical="top"/>
    </xf>
    <xf numFmtId="49" fontId="0" fillId="0" borderId="0" xfId="0" applyNumberFormat="1" applyAlignment="1">
      <alignment vertical="center"/>
    </xf>
    <xf numFmtId="49" fontId="0" fillId="0" borderId="0" xfId="0" applyNumberFormat="1">
      <alignment vertical="top"/>
    </xf>
    <xf numFmtId="0" fontId="8" fillId="10" borderId="0" xfId="54" applyFont="1" applyFill="1" applyAlignment="1" applyProtection="1">
      <alignment vertical="center" wrapText="1"/>
    </xf>
    <xf numFmtId="0" fontId="6" fillId="0" borderId="0" xfId="51" applyFont="1" applyFill="1" applyBorder="1" applyAlignment="1" applyProtection="1">
      <alignment vertical="center" wrapText="1"/>
    </xf>
    <xf numFmtId="49" fontId="6" fillId="0" borderId="5" xfId="0" applyNumberFormat="1" applyFont="1" applyFill="1" applyBorder="1" applyAlignment="1" applyProtection="1">
      <alignment vertical="center" wrapText="1"/>
    </xf>
    <xf numFmtId="0" fontId="74" fillId="0" borderId="0" xfId="0" applyNumberFormat="1" applyFont="1" applyAlignment="1">
      <alignment vertical="center"/>
    </xf>
    <xf numFmtId="0" fontId="76" fillId="0" borderId="0" xfId="0" applyNumberFormat="1" applyFont="1" applyAlignment="1">
      <alignment vertical="center"/>
    </xf>
    <xf numFmtId="0" fontId="74" fillId="0" borderId="0" xfId="54" applyFont="1" applyFill="1" applyAlignment="1" applyProtection="1">
      <alignment vertical="center"/>
    </xf>
    <xf numFmtId="49" fontId="74" fillId="0" borderId="0" xfId="0" applyFont="1" applyAlignment="1">
      <alignment vertical="top"/>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74" fillId="0" borderId="0" xfId="0" applyNumberFormat="1" applyFont="1" applyFill="1" applyAlignment="1" applyProtection="1">
      <alignment vertical="center"/>
    </xf>
    <xf numFmtId="49" fontId="74" fillId="10" borderId="0" xfId="0" applyFont="1" applyFill="1" applyProtection="1">
      <alignment vertical="top"/>
    </xf>
    <xf numFmtId="0" fontId="0" fillId="0" borderId="0" xfId="0" applyNumberFormat="1" applyAlignment="1">
      <alignment vertical="top" wrapText="1"/>
    </xf>
    <xf numFmtId="0" fontId="6" fillId="0" borderId="0" xfId="0" applyNumberFormat="1" applyFont="1" applyProtection="1">
      <alignment vertical="top"/>
    </xf>
    <xf numFmtId="49" fontId="6" fillId="0" borderId="5" xfId="0" applyNumberFormat="1" applyFont="1" applyFill="1" applyBorder="1" applyProtection="1">
      <alignment vertical="top"/>
    </xf>
    <xf numFmtId="49" fontId="6" fillId="0" borderId="5" xfId="33" applyNumberFormat="1" applyFont="1" applyFill="1" applyBorder="1" applyAlignment="1" applyProtection="1">
      <alignment horizontal="center" vertical="center" wrapText="1"/>
    </xf>
    <xf numFmtId="0" fontId="18" fillId="0" borderId="22" xfId="36" applyFont="1" applyBorder="1" applyAlignment="1" applyProtection="1">
      <alignment horizontal="justify" vertical="top" wrapText="1"/>
    </xf>
    <xf numFmtId="49" fontId="0" fillId="0" borderId="5" xfId="0" applyFill="1" applyBorder="1" applyAlignment="1">
      <alignment vertical="top" wrapText="1"/>
    </xf>
    <xf numFmtId="0" fontId="0" fillId="0" borderId="5" xfId="36" applyFont="1" applyFill="1" applyBorder="1" applyAlignment="1" applyProtection="1">
      <alignment horizontal="justify" vertical="top" wrapText="1"/>
    </xf>
    <xf numFmtId="4" fontId="6" fillId="0" borderId="0" xfId="54" applyNumberFormat="1" applyFont="1" applyFill="1" applyBorder="1" applyAlignment="1" applyProtection="1">
      <alignment vertical="center" wrapText="1"/>
    </xf>
    <xf numFmtId="49" fontId="6" fillId="0" borderId="0" xfId="54" applyNumberFormat="1" applyFont="1" applyFill="1" applyBorder="1" applyAlignment="1" applyProtection="1">
      <alignment vertical="center" wrapText="1"/>
    </xf>
    <xf numFmtId="49" fontId="74" fillId="0" borderId="0" xfId="0" applyFont="1" applyFill="1" applyProtection="1">
      <alignment vertical="top"/>
    </xf>
    <xf numFmtId="0" fontId="70" fillId="0" borderId="0" xfId="37"/>
    <xf numFmtId="0" fontId="0" fillId="0" borderId="0" xfId="0" applyNumberFormat="1" applyAlignment="1"/>
    <xf numFmtId="0" fontId="33" fillId="0" borderId="0" xfId="54" applyFont="1" applyFill="1" applyBorder="1" applyAlignment="1" applyProtection="1">
      <alignment horizontal="center" vertical="center" wrapText="1"/>
    </xf>
    <xf numFmtId="49" fontId="0" fillId="0" borderId="0" xfId="0" applyBorder="1" applyAlignment="1">
      <alignment vertical="top"/>
    </xf>
    <xf numFmtId="0" fontId="33" fillId="0" borderId="0" xfId="54" applyFont="1" applyFill="1" applyAlignment="1" applyProtection="1">
      <alignment horizontal="center" vertical="center" wrapText="1"/>
    </xf>
    <xf numFmtId="0" fontId="6" fillId="0" borderId="0" xfId="54" applyFont="1" applyFill="1" applyBorder="1" applyAlignment="1" applyProtection="1">
      <alignment horizontal="right" vertical="center" wrapText="1"/>
    </xf>
    <xf numFmtId="4" fontId="6" fillId="0" borderId="0" xfId="34" applyFont="1" applyFill="1" applyBorder="1" applyAlignment="1" applyProtection="1">
      <alignment horizontal="right" vertical="center" wrapText="1"/>
    </xf>
    <xf numFmtId="0" fontId="6" fillId="0" borderId="0" xfId="51" applyFont="1" applyFill="1" applyBorder="1" applyAlignment="1" applyProtection="1">
      <alignment horizontal="left" vertical="center" wrapText="1" indent="1"/>
    </xf>
    <xf numFmtId="49" fontId="6" fillId="0" borderId="0" xfId="41" applyFill="1" applyProtection="1">
      <alignment vertical="top"/>
    </xf>
    <xf numFmtId="4" fontId="0" fillId="0" borderId="0" xfId="34" applyFont="1" applyFill="1" applyBorder="1" applyAlignment="1" applyProtection="1">
      <alignment horizontal="center" vertical="center" wrapText="1"/>
    </xf>
    <xf numFmtId="4" fontId="6" fillId="0" borderId="0" xfId="34" applyFont="1" applyFill="1" applyBorder="1" applyAlignment="1" applyProtection="1">
      <alignment horizontal="center" vertical="center" wrapText="1"/>
    </xf>
    <xf numFmtId="0" fontId="72" fillId="0" borderId="0" xfId="54" applyNumberFormat="1" applyFont="1" applyFill="1" applyAlignment="1" applyProtection="1">
      <alignment vertical="center"/>
    </xf>
    <xf numFmtId="169" fontId="6" fillId="0" borderId="5" xfId="54" applyNumberFormat="1" applyFont="1" applyFill="1" applyBorder="1" applyAlignment="1" applyProtection="1">
      <alignment horizontal="center" vertical="center" wrapText="1"/>
    </xf>
    <xf numFmtId="169" fontId="6" fillId="0" borderId="5" xfId="33" applyNumberFormat="1" applyFont="1" applyFill="1" applyBorder="1" applyAlignment="1" applyProtection="1">
      <alignment horizontal="center" vertical="center" wrapText="1"/>
    </xf>
    <xf numFmtId="0" fontId="72" fillId="13" borderId="19" xfId="54" applyFont="1" applyFill="1" applyBorder="1" applyAlignment="1" applyProtection="1">
      <alignment horizontal="center" vertical="center" wrapText="1"/>
    </xf>
    <xf numFmtId="0" fontId="72" fillId="13" borderId="23" xfId="54" applyFont="1" applyFill="1" applyBorder="1" applyAlignment="1" applyProtection="1">
      <alignment horizontal="center" vertical="center" wrapText="1"/>
    </xf>
    <xf numFmtId="49" fontId="72" fillId="13" borderId="23" xfId="54" applyNumberFormat="1" applyFont="1" applyFill="1" applyBorder="1" applyAlignment="1" applyProtection="1">
      <alignment horizontal="left" vertical="center" wrapText="1"/>
    </xf>
    <xf numFmtId="49" fontId="37" fillId="13" borderId="15" xfId="42" applyNumberFormat="1" applyFill="1" applyBorder="1" applyAlignment="1" applyProtection="1">
      <alignment horizontal="left" vertical="center"/>
    </xf>
    <xf numFmtId="49" fontId="72" fillId="13" borderId="21" xfId="54" applyNumberFormat="1" applyFont="1" applyFill="1" applyBorder="1" applyAlignment="1" applyProtection="1">
      <alignment horizontal="left" vertical="center" wrapText="1"/>
    </xf>
    <xf numFmtId="49" fontId="6" fillId="8" borderId="5" xfId="54" applyNumberFormat="1" applyFont="1" applyFill="1" applyBorder="1" applyAlignment="1" applyProtection="1">
      <alignment horizontal="center" vertical="center" wrapText="1"/>
    </xf>
    <xf numFmtId="0" fontId="77" fillId="0" borderId="0" xfId="54" applyFont="1" applyFill="1" applyAlignment="1" applyProtection="1">
      <alignment vertical="center" wrapText="1"/>
    </xf>
    <xf numFmtId="0" fontId="29" fillId="0" borderId="0" xfId="54" applyFont="1" applyFill="1" applyBorder="1" applyAlignment="1" applyProtection="1">
      <alignment horizontal="center" vertical="center" wrapText="1"/>
    </xf>
    <xf numFmtId="49" fontId="8" fillId="13" borderId="13" xfId="41" applyFont="1" applyFill="1" applyBorder="1" applyAlignment="1" applyProtection="1">
      <alignment horizontal="right" vertical="center" wrapText="1"/>
    </xf>
    <xf numFmtId="49" fontId="8" fillId="13" borderId="15" xfId="41" applyFont="1" applyFill="1" applyBorder="1" applyAlignment="1" applyProtection="1">
      <alignment horizontal="right" vertical="center" wrapText="1"/>
    </xf>
    <xf numFmtId="49" fontId="6" fillId="13" borderId="15" xfId="41" applyFont="1" applyFill="1" applyBorder="1" applyAlignment="1" applyProtection="1">
      <alignment horizontal="right" vertical="center" wrapText="1"/>
    </xf>
    <xf numFmtId="49" fontId="6" fillId="13" borderId="14" xfId="41" applyFont="1" applyFill="1" applyBorder="1" applyAlignment="1" applyProtection="1">
      <alignment horizontal="right" vertical="center" wrapText="1"/>
    </xf>
    <xf numFmtId="0" fontId="6" fillId="0" borderId="31" xfId="54" applyFont="1" applyFill="1" applyBorder="1" applyAlignment="1" applyProtection="1">
      <alignment vertical="center" wrapText="1"/>
    </xf>
    <xf numFmtId="0" fontId="50" fillId="0" borderId="0" xfId="54" applyFont="1" applyFill="1" applyAlignment="1" applyProtection="1">
      <alignment vertical="center" wrapText="1"/>
    </xf>
    <xf numFmtId="0" fontId="9" fillId="0" borderId="0" xfId="54" applyFont="1" applyFill="1" applyAlignment="1" applyProtection="1">
      <alignment vertical="center" wrapText="1"/>
    </xf>
    <xf numFmtId="0" fontId="51" fillId="0" borderId="0" xfId="54" applyFont="1" applyFill="1" applyAlignment="1" applyProtection="1">
      <alignment horizontal="center" vertical="center" wrapText="1"/>
    </xf>
    <xf numFmtId="0" fontId="78" fillId="0" borderId="0" xfId="38" applyFont="1" applyFill="1" applyProtection="1"/>
    <xf numFmtId="49" fontId="34" fillId="7" borderId="0" xfId="44">
      <alignment vertical="top"/>
    </xf>
    <xf numFmtId="49" fontId="52" fillId="10" borderId="0" xfId="0" applyFont="1" applyFill="1" applyProtection="1">
      <alignment vertical="top"/>
    </xf>
    <xf numFmtId="49" fontId="0" fillId="0" borderId="0" xfId="0" applyFill="1" applyProtection="1">
      <alignment vertical="top"/>
    </xf>
    <xf numFmtId="49" fontId="52" fillId="0" borderId="0" xfId="0" applyFont="1" applyFill="1" applyProtection="1">
      <alignment vertical="top"/>
    </xf>
    <xf numFmtId="0" fontId="72" fillId="0" borderId="0" xfId="54" applyFont="1" applyFill="1" applyAlignment="1" applyProtection="1">
      <alignment vertical="center"/>
    </xf>
    <xf numFmtId="49" fontId="72" fillId="0" borderId="0" xfId="0" applyFont="1" applyFill="1" applyProtection="1">
      <alignment vertical="top"/>
    </xf>
    <xf numFmtId="49" fontId="0" fillId="0" borderId="0" xfId="0" applyFont="1" applyFill="1" applyProtection="1">
      <alignment vertical="top"/>
    </xf>
    <xf numFmtId="49" fontId="0" fillId="13" borderId="14" xfId="0" applyFont="1" applyFill="1" applyBorder="1" applyAlignment="1" applyProtection="1">
      <alignment horizontal="right" vertical="center" wrapText="1"/>
    </xf>
    <xf numFmtId="49" fontId="0" fillId="13" borderId="15" xfId="0" applyFont="1" applyFill="1" applyBorder="1" applyAlignment="1" applyProtection="1">
      <alignment horizontal="right" vertical="center" wrapText="1"/>
    </xf>
    <xf numFmtId="49" fontId="72" fillId="0" borderId="0" xfId="0" applyFont="1" applyFill="1" applyAlignment="1" applyProtection="1">
      <alignment vertical="top"/>
    </xf>
    <xf numFmtId="49" fontId="72" fillId="10" borderId="0" xfId="0" applyFont="1" applyFill="1" applyAlignment="1" applyProtection="1">
      <alignment vertical="top"/>
    </xf>
    <xf numFmtId="49" fontId="6" fillId="0" borderId="0" xfId="0" applyNumberFormat="1" applyFont="1" applyFill="1" applyProtection="1">
      <alignment vertical="top"/>
    </xf>
    <xf numFmtId="49" fontId="0" fillId="2" borderId="32" xfId="0" applyFill="1" applyBorder="1" applyAlignment="1" applyProtection="1">
      <alignment horizontal="left" vertical="center" wrapText="1"/>
      <protection locked="0"/>
    </xf>
    <xf numFmtId="49" fontId="0" fillId="0" borderId="5" xfId="0" applyFill="1" applyBorder="1" applyAlignment="1" applyProtection="1">
      <alignment horizontal="center" vertical="center" wrapText="1"/>
    </xf>
    <xf numFmtId="49" fontId="0" fillId="0" borderId="32" xfId="0" applyFill="1" applyBorder="1" applyAlignment="1" applyProtection="1">
      <alignment horizontal="right" vertical="center" wrapText="1"/>
    </xf>
    <xf numFmtId="0" fontId="0" fillId="0" borderId="32" xfId="0" applyNumberFormat="1" applyFill="1" applyBorder="1" applyAlignment="1" applyProtection="1">
      <alignment horizontal="center" vertical="center" wrapText="1"/>
    </xf>
    <xf numFmtId="49" fontId="0" fillId="0" borderId="32"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0" fontId="19" fillId="0" borderId="33" xfId="54" applyFont="1" applyFill="1" applyBorder="1" applyAlignment="1" applyProtection="1">
      <alignment horizontal="center" vertical="center" wrapText="1"/>
    </xf>
    <xf numFmtId="0" fontId="0" fillId="0" borderId="5" xfId="0" applyNumberFormat="1" applyFill="1" applyBorder="1" applyAlignment="1" applyProtection="1">
      <alignment horizontal="right" vertical="center" wrapText="1"/>
    </xf>
    <xf numFmtId="0" fontId="0" fillId="0" borderId="33" xfId="0" applyNumberFormat="1" applyFill="1" applyBorder="1" applyAlignment="1" applyProtection="1">
      <alignment horizontal="center" vertical="center" wrapText="1"/>
    </xf>
    <xf numFmtId="49" fontId="0" fillId="0" borderId="0" xfId="0" applyFill="1" applyBorder="1" applyProtection="1">
      <alignment vertical="top"/>
    </xf>
    <xf numFmtId="0" fontId="8" fillId="0" borderId="6" xfId="36" applyFont="1" applyBorder="1" applyAlignment="1" applyProtection="1">
      <alignment horizontal="justify" vertical="center" wrapText="1"/>
    </xf>
    <xf numFmtId="0" fontId="53" fillId="0" borderId="0" xfId="52" applyFont="1" applyFill="1" applyAlignment="1" applyProtection="1">
      <alignment vertical="top" wrapText="1"/>
    </xf>
    <xf numFmtId="0" fontId="6" fillId="0" borderId="6" xfId="36" applyFont="1" applyBorder="1" applyAlignment="1" applyProtection="1">
      <alignment horizontal="justify" vertical="center" wrapText="1"/>
    </xf>
    <xf numFmtId="49" fontId="6" fillId="0" borderId="0" xfId="35" applyNumberFormat="1" applyFont="1">
      <alignment vertical="top"/>
    </xf>
    <xf numFmtId="49" fontId="12" fillId="9" borderId="5" xfId="30" applyNumberFormat="1" applyFont="1" applyFill="1" applyBorder="1" applyAlignment="1" applyProtection="1">
      <alignment horizontal="left" vertical="center" wrapText="1"/>
      <protection locked="0"/>
    </xf>
    <xf numFmtId="49" fontId="6" fillId="0" borderId="0" xfId="35" applyFont="1" applyProtection="1">
      <alignment vertical="top"/>
    </xf>
    <xf numFmtId="49" fontId="0" fillId="9" borderId="5" xfId="30" applyNumberFormat="1" applyFont="1" applyFill="1" applyBorder="1" applyAlignment="1" applyProtection="1">
      <alignment horizontal="left" vertical="center" wrapText="1" indent="2"/>
      <protection locked="0"/>
    </xf>
    <xf numFmtId="49" fontId="6" fillId="0"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horizontal="center" vertical="center" wrapText="1"/>
    </xf>
    <xf numFmtId="0" fontId="0" fillId="9" borderId="5" xfId="30" applyNumberFormat="1" applyFont="1" applyFill="1" applyBorder="1" applyAlignment="1" applyProtection="1">
      <alignment horizontal="left" vertical="center" wrapText="1" indent="1"/>
      <protection locked="0"/>
    </xf>
    <xf numFmtId="0" fontId="0" fillId="0" borderId="5" xfId="30" applyNumberFormat="1" applyFont="1" applyFill="1" applyBorder="1" applyAlignment="1" applyProtection="1">
      <alignment horizontal="left" vertical="center" wrapText="1" indent="2"/>
    </xf>
    <xf numFmtId="0" fontId="0" fillId="0" borderId="0" xfId="30" applyNumberFormat="1" applyFont="1" applyFill="1" applyBorder="1" applyAlignment="1" applyProtection="1">
      <alignment horizontal="left" vertical="center" wrapText="1" indent="2"/>
    </xf>
    <xf numFmtId="0" fontId="0" fillId="0" borderId="0" xfId="54" applyFont="1" applyFill="1" applyBorder="1" applyAlignment="1" applyProtection="1">
      <alignment horizontal="center" vertical="center" wrapText="1"/>
    </xf>
    <xf numFmtId="49" fontId="6" fillId="11" borderId="5" xfId="53" applyNumberFormat="1" applyFont="1" applyFill="1" applyBorder="1" applyAlignment="1" applyProtection="1">
      <alignment horizontal="left" vertical="center" wrapText="1"/>
    </xf>
    <xf numFmtId="49" fontId="6" fillId="2" borderId="5" xfId="53" applyNumberFormat="1" applyFont="1" applyFill="1" applyBorder="1" applyAlignment="1" applyProtection="1">
      <alignment horizontal="left" vertical="center" wrapText="1"/>
      <protection locked="0"/>
    </xf>
    <xf numFmtId="0" fontId="79" fillId="0" borderId="0" xfId="52" applyFont="1" applyAlignment="1" applyProtection="1">
      <alignment vertical="center" wrapText="1"/>
    </xf>
    <xf numFmtId="0" fontId="33" fillId="0" borderId="0" xfId="0" applyNumberFormat="1" applyFont="1" applyBorder="1" applyAlignment="1">
      <alignment horizontal="center" vertical="center" wrapText="1"/>
    </xf>
    <xf numFmtId="49" fontId="0" fillId="0" borderId="16" xfId="0" applyFill="1" applyBorder="1">
      <alignment vertical="top"/>
    </xf>
    <xf numFmtId="0" fontId="74" fillId="0" borderId="0" xfId="0" applyNumberFormat="1" applyFont="1" applyBorder="1" applyAlignment="1">
      <alignment vertical="center"/>
    </xf>
    <xf numFmtId="0" fontId="44" fillId="0" borderId="0" xfId="0" applyNumberFormat="1" applyFont="1" applyBorder="1" applyAlignment="1">
      <alignment vertical="center"/>
    </xf>
    <xf numFmtId="49" fontId="69" fillId="9" borderId="5" xfId="30" applyNumberFormat="1" applyFill="1" applyBorder="1" applyAlignment="1" applyProtection="1">
      <alignment horizontal="left" vertical="center" wrapText="1"/>
      <protection locked="0"/>
    </xf>
    <xf numFmtId="49" fontId="6" fillId="0" borderId="5" xfId="41" applyBorder="1">
      <alignment vertical="top"/>
    </xf>
    <xf numFmtId="49" fontId="43" fillId="13" borderId="14" xfId="41" applyFont="1" applyFill="1" applyBorder="1" applyAlignment="1" applyProtection="1">
      <alignment horizontal="center" vertical="top"/>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0" fillId="8" borderId="5" xfId="52" applyNumberFormat="1" applyFont="1" applyFill="1" applyBorder="1" applyAlignment="1" applyProtection="1">
      <alignment horizontal="left" vertical="center" wrapText="1" indent="1"/>
    </xf>
    <xf numFmtId="49" fontId="0" fillId="0" borderId="5" xfId="53" applyNumberFormat="1" applyFont="1" applyFill="1" applyBorder="1" applyAlignment="1" applyProtection="1">
      <alignment horizontal="left" vertical="center" wrapText="1" indent="1"/>
    </xf>
    <xf numFmtId="49" fontId="6" fillId="8" borderId="5" xfId="52" applyNumberFormat="1" applyFont="1" applyFill="1" applyBorder="1" applyAlignment="1" applyProtection="1">
      <alignment horizontal="left" vertical="center" wrapText="1" indent="1"/>
    </xf>
    <xf numFmtId="49" fontId="6" fillId="0" borderId="5" xfId="52" applyNumberFormat="1" applyFont="1" applyFill="1" applyBorder="1" applyAlignment="1" applyProtection="1">
      <alignment horizontal="left" vertical="center" wrapText="1" indent="1"/>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6" fillId="0" borderId="5" xfId="47" applyNumberFormat="1" applyFont="1" applyFill="1" applyBorder="1" applyAlignment="1" applyProtection="1">
      <alignment horizontal="center" vertical="center" wrapText="1"/>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13" borderId="14" xfId="53" applyNumberFormat="1" applyFont="1" applyFill="1" applyBorder="1" applyAlignment="1" applyProtection="1">
      <alignment horizontal="left" vertical="center" wrapText="1"/>
    </xf>
    <xf numFmtId="0" fontId="74" fillId="0" borderId="0" xfId="0" applyNumberFormat="1" applyFont="1" applyFill="1" applyBorder="1" applyAlignment="1">
      <alignment horizontal="center" vertical="center"/>
    </xf>
    <xf numFmtId="49" fontId="6" fillId="0" borderId="23" xfId="54" applyNumberFormat="1" applyFont="1" applyFill="1" applyBorder="1" applyAlignment="1" applyProtection="1">
      <alignment horizontal="center" vertical="center" wrapText="1"/>
    </xf>
    <xf numFmtId="0" fontId="6" fillId="0" borderId="23" xfId="47" applyFont="1" applyFill="1" applyBorder="1" applyAlignment="1" applyProtection="1">
      <alignment horizontal="left" vertical="center" wrapText="1" indent="2"/>
    </xf>
    <xf numFmtId="0" fontId="6" fillId="0" borderId="23"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vertical="center" wrapText="1"/>
    </xf>
    <xf numFmtId="49" fontId="6" fillId="11" borderId="5" xfId="53" applyNumberFormat="1" applyFont="1" applyFill="1" applyBorder="1" applyAlignment="1" applyProtection="1">
      <alignment horizontal="left" vertical="center" wrapText="1" indent="1"/>
    </xf>
    <xf numFmtId="0" fontId="0" fillId="0" borderId="5" xfId="0" applyNumberFormat="1" applyBorder="1" applyAlignment="1">
      <alignment horizontal="center" vertical="center"/>
    </xf>
    <xf numFmtId="0" fontId="74" fillId="0" borderId="0" xfId="54" applyFont="1" applyFill="1" applyAlignment="1" applyProtection="1">
      <alignment horizontal="center" vertical="center" wrapText="1"/>
    </xf>
    <xf numFmtId="14" fontId="49" fillId="0" borderId="5" xfId="53" applyNumberFormat="1" applyFont="1" applyFill="1" applyBorder="1" applyAlignment="1" applyProtection="1">
      <alignment horizontal="center" vertical="center" wrapText="1"/>
    </xf>
    <xf numFmtId="49" fontId="34" fillId="7" borderId="0" xfId="44" applyAlignment="1">
      <alignment vertical="top" wrapText="1"/>
    </xf>
    <xf numFmtId="49" fontId="29" fillId="0" borderId="15" xfId="33" applyNumberFormat="1" applyFont="1" applyFill="1" applyBorder="1" applyAlignment="1" applyProtection="1">
      <alignment horizontal="center" vertical="center" wrapText="1"/>
    </xf>
    <xf numFmtId="0" fontId="82" fillId="0" borderId="0" xfId="54" applyFont="1" applyFill="1" applyAlignment="1" applyProtection="1">
      <alignment vertical="center"/>
    </xf>
    <xf numFmtId="0" fontId="83" fillId="0" borderId="0" xfId="54" applyFont="1" applyFill="1" applyAlignment="1" applyProtection="1">
      <alignment vertical="center"/>
    </xf>
    <xf numFmtId="14" fontId="6" fillId="0" borderId="5" xfId="53" applyNumberFormat="1" applyFont="1" applyFill="1" applyBorder="1" applyAlignment="1" applyProtection="1">
      <alignment horizontal="left" vertical="center" wrapText="1" indent="1"/>
    </xf>
    <xf numFmtId="49" fontId="0" fillId="0" borderId="17" xfId="0" applyFill="1" applyBorder="1" applyProtection="1">
      <alignment vertical="top"/>
    </xf>
    <xf numFmtId="0" fontId="74" fillId="0" borderId="0" xfId="54" applyNumberFormat="1" applyFont="1" applyFill="1" applyAlignment="1" applyProtection="1">
      <alignment vertical="center"/>
    </xf>
    <xf numFmtId="0" fontId="74" fillId="0" borderId="0" xfId="54" applyFont="1" applyFill="1" applyAlignment="1" applyProtection="1">
      <alignment horizontal="left" vertical="center" wrapText="1" indent="1"/>
    </xf>
    <xf numFmtId="0" fontId="72" fillId="0" borderId="0" xfId="54" applyFont="1" applyFill="1" applyAlignment="1" applyProtection="1">
      <alignment horizontal="left" vertical="center" wrapText="1" indent="1"/>
    </xf>
    <xf numFmtId="0" fontId="84" fillId="0" borderId="0" xfId="54" applyFont="1" applyFill="1" applyAlignment="1" applyProtection="1">
      <alignment horizontal="left" vertical="center" wrapText="1" indent="1"/>
    </xf>
    <xf numFmtId="0" fontId="85" fillId="0" borderId="0" xfId="54" applyFont="1" applyFill="1" applyAlignment="1" applyProtection="1">
      <alignment horizontal="left" vertical="center" indent="1"/>
    </xf>
    <xf numFmtId="0" fontId="84" fillId="0" borderId="0" xfId="54" applyFont="1" applyFill="1" applyAlignment="1" applyProtection="1">
      <alignment vertical="center" wrapText="1"/>
    </xf>
    <xf numFmtId="0" fontId="57" fillId="0" borderId="0" xfId="52" applyFont="1" applyFill="1" applyAlignment="1" applyProtection="1">
      <alignment horizontal="left" vertical="center" wrapText="1"/>
    </xf>
    <xf numFmtId="0" fontId="58" fillId="0" borderId="0" xfId="52" applyFont="1" applyFill="1" applyAlignment="1" applyProtection="1">
      <alignment horizontal="left" vertical="center" wrapText="1"/>
    </xf>
    <xf numFmtId="0" fontId="59" fillId="0" borderId="0" xfId="52" applyFont="1" applyAlignment="1" applyProtection="1">
      <alignment vertical="center" wrapText="1"/>
    </xf>
    <xf numFmtId="0" fontId="57" fillId="7" borderId="0" xfId="52" applyFont="1" applyFill="1" applyBorder="1" applyAlignment="1" applyProtection="1">
      <alignment vertical="center" wrapText="1"/>
    </xf>
    <xf numFmtId="0" fontId="60" fillId="7" borderId="0" xfId="52" applyFont="1" applyFill="1" applyBorder="1" applyAlignment="1" applyProtection="1">
      <alignment horizontal="right" vertical="center" wrapText="1" indent="1"/>
    </xf>
    <xf numFmtId="0" fontId="60" fillId="7" borderId="0" xfId="52" applyFont="1" applyFill="1" applyBorder="1" applyAlignment="1" applyProtection="1">
      <alignment horizontal="left" vertical="center" wrapText="1" indent="2"/>
    </xf>
    <xf numFmtId="0" fontId="57" fillId="0" borderId="0" xfId="52" applyFont="1" applyAlignment="1" applyProtection="1">
      <alignment vertical="center" wrapText="1"/>
    </xf>
    <xf numFmtId="0" fontId="58" fillId="0" borderId="0" xfId="52" applyFont="1" applyAlignment="1" applyProtection="1">
      <alignment horizontal="center" vertical="center" wrapText="1"/>
    </xf>
    <xf numFmtId="0" fontId="57" fillId="7" borderId="0" xfId="52" applyFont="1" applyFill="1" applyBorder="1" applyAlignment="1" applyProtection="1">
      <alignment horizontal="right" vertical="center" wrapText="1" indent="1"/>
    </xf>
    <xf numFmtId="0" fontId="61" fillId="7" borderId="0" xfId="52" applyFont="1" applyFill="1" applyBorder="1" applyAlignment="1" applyProtection="1">
      <alignment horizontal="center" vertical="center" wrapText="1"/>
    </xf>
    <xf numFmtId="0" fontId="62" fillId="7" borderId="0" xfId="52" applyFont="1" applyFill="1" applyBorder="1" applyAlignment="1" applyProtection="1">
      <alignment vertical="center" wrapText="1"/>
    </xf>
    <xf numFmtId="14" fontId="57" fillId="7" borderId="0" xfId="52" applyNumberFormat="1" applyFont="1" applyFill="1" applyBorder="1" applyAlignment="1" applyProtection="1">
      <alignment horizontal="left" vertical="center" wrapText="1"/>
    </xf>
    <xf numFmtId="0" fontId="58" fillId="7" borderId="0" xfId="52" applyNumberFormat="1" applyFont="1" applyFill="1" applyBorder="1" applyAlignment="1" applyProtection="1">
      <alignment horizontal="center" vertical="center" wrapText="1"/>
    </xf>
    <xf numFmtId="0" fontId="57" fillId="7" borderId="0" xfId="52" applyNumberFormat="1" applyFont="1" applyFill="1" applyBorder="1" applyAlignment="1" applyProtection="1">
      <alignment horizontal="left" vertical="center" wrapText="1" indent="1"/>
    </xf>
    <xf numFmtId="0" fontId="57" fillId="7" borderId="0" xfId="52" applyFont="1" applyFill="1" applyBorder="1" applyAlignment="1" applyProtection="1">
      <alignment horizontal="center" vertical="center" wrapText="1"/>
    </xf>
    <xf numFmtId="0" fontId="63" fillId="7" borderId="0" xfId="52" applyFont="1" applyFill="1" applyBorder="1" applyAlignment="1" applyProtection="1">
      <alignment horizontal="center" vertical="center" wrapText="1"/>
    </xf>
    <xf numFmtId="14" fontId="63" fillId="7" borderId="0" xfId="52" applyNumberFormat="1" applyFont="1" applyFill="1" applyBorder="1" applyAlignment="1" applyProtection="1">
      <alignment horizontal="center" vertical="center" wrapText="1"/>
    </xf>
    <xf numFmtId="0" fontId="63" fillId="7" borderId="0" xfId="52" applyFont="1" applyFill="1" applyBorder="1" applyAlignment="1" applyProtection="1">
      <alignment vertical="center" wrapText="1"/>
    </xf>
    <xf numFmtId="0" fontId="64" fillId="7" borderId="0" xfId="52" applyFont="1" applyFill="1" applyBorder="1" applyAlignment="1" applyProtection="1">
      <alignment vertical="center" wrapText="1"/>
    </xf>
    <xf numFmtId="0" fontId="56" fillId="0" borderId="0" xfId="52" applyNumberFormat="1" applyFont="1" applyFill="1" applyAlignment="1" applyProtection="1">
      <alignment horizontal="left" vertical="center" wrapText="1"/>
    </xf>
    <xf numFmtId="0" fontId="55" fillId="0" borderId="0" xfId="52" applyFont="1" applyFill="1" applyAlignment="1" applyProtection="1">
      <alignment horizontal="left" vertical="center" wrapText="1"/>
    </xf>
    <xf numFmtId="0" fontId="55" fillId="0" borderId="0" xfId="52" applyFont="1" applyAlignment="1" applyProtection="1">
      <alignment vertical="center" wrapText="1"/>
    </xf>
    <xf numFmtId="0" fontId="55" fillId="0" borderId="0" xfId="52" applyFont="1" applyAlignment="1" applyProtection="1">
      <alignment horizontal="center" vertical="center" wrapText="1"/>
    </xf>
    <xf numFmtId="0" fontId="57" fillId="0" borderId="0" xfId="52" applyFont="1" applyBorder="1" applyAlignment="1" applyProtection="1">
      <alignment vertical="center" wrapText="1"/>
    </xf>
    <xf numFmtId="0" fontId="57" fillId="0" borderId="0" xfId="52" applyFont="1" applyAlignment="1" applyProtection="1">
      <alignment horizontal="right" vertical="center"/>
    </xf>
    <xf numFmtId="0" fontId="57" fillId="0" borderId="0" xfId="52" applyFont="1" applyAlignment="1" applyProtection="1">
      <alignment horizontal="center" vertical="center" wrapText="1"/>
    </xf>
    <xf numFmtId="49" fontId="6" fillId="0" borderId="0" xfId="30" applyNumberFormat="1" applyFont="1" applyFill="1" applyBorder="1" applyAlignment="1" applyProtection="1">
      <alignment vertical="center" wrapText="1"/>
    </xf>
    <xf numFmtId="0" fontId="0" fillId="0" borderId="0" xfId="0" applyNumberFormat="1" applyAlignment="1">
      <alignment horizontal="left" vertical="top" indent="1"/>
    </xf>
    <xf numFmtId="0" fontId="0" fillId="0" borderId="0" xfId="0" applyNumberFormat="1" applyAlignment="1">
      <alignment horizontal="left" vertical="center" indent="1"/>
    </xf>
    <xf numFmtId="49" fontId="86" fillId="13" borderId="15" xfId="41" applyFont="1" applyFill="1" applyBorder="1" applyAlignment="1" applyProtection="1">
      <alignment horizontal="center" vertical="center" wrapText="1"/>
    </xf>
    <xf numFmtId="0" fontId="74" fillId="0" borderId="0" xfId="54" applyFont="1" applyFill="1" applyAlignment="1" applyProtection="1">
      <alignment horizontal="left" vertical="center" indent="1"/>
    </xf>
    <xf numFmtId="0" fontId="74" fillId="0" borderId="0" xfId="54" applyNumberFormat="1" applyFont="1" applyFill="1" applyAlignment="1" applyProtection="1">
      <alignment horizontal="left" vertical="center" indent="1"/>
    </xf>
    <xf numFmtId="14" fontId="6" fillId="8" borderId="5" xfId="53" applyNumberFormat="1" applyFont="1" applyFill="1" applyBorder="1" applyAlignment="1" applyProtection="1">
      <alignment horizontal="left" vertical="center" wrapText="1" indent="1"/>
    </xf>
    <xf numFmtId="0" fontId="29" fillId="0" borderId="0" xfId="54" applyFont="1" applyFill="1" applyBorder="1" applyAlignment="1" applyProtection="1">
      <alignment horizontal="center" vertical="top" wrapText="1"/>
    </xf>
    <xf numFmtId="0" fontId="74" fillId="0" borderId="24" xfId="54" applyFont="1" applyFill="1" applyBorder="1" applyAlignment="1" applyProtection="1">
      <alignment vertical="center"/>
    </xf>
    <xf numFmtId="0" fontId="6" fillId="0" borderId="5" xfId="33" applyNumberFormat="1" applyFont="1" applyFill="1" applyBorder="1" applyAlignment="1" applyProtection="1">
      <alignment horizontal="center" vertical="center" wrapText="1"/>
    </xf>
    <xf numFmtId="0"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left" vertical="center"/>
    </xf>
    <xf numFmtId="0" fontId="72" fillId="0" borderId="0" xfId="0" applyNumberFormat="1" applyFont="1" applyAlignment="1">
      <alignment vertical="center"/>
    </xf>
    <xf numFmtId="0" fontId="0" fillId="0" borderId="0" xfId="0" applyNumberFormat="1" applyFont="1" applyAlignment="1">
      <alignment vertical="center"/>
    </xf>
    <xf numFmtId="0" fontId="8" fillId="10" borderId="5" xfId="54" applyFont="1" applyFill="1" applyBorder="1" applyAlignment="1" applyProtection="1">
      <alignment horizontal="center" vertical="center" wrapText="1"/>
    </xf>
    <xf numFmtId="49" fontId="6" fillId="0" borderId="0" xfId="0" applyFont="1" applyFill="1" applyProtection="1">
      <alignment vertical="top"/>
    </xf>
    <xf numFmtId="0" fontId="8" fillId="10" borderId="5" xfId="0" applyNumberFormat="1" applyFont="1" applyFill="1" applyBorder="1" applyAlignment="1" applyProtection="1">
      <alignment horizontal="center" vertical="center"/>
    </xf>
    <xf numFmtId="49" fontId="0" fillId="0" borderId="5" xfId="0" applyNumberFormat="1" applyFill="1" applyBorder="1" applyProtection="1">
      <alignment vertical="top"/>
    </xf>
    <xf numFmtId="49" fontId="0" fillId="0" borderId="5" xfId="0" applyNumberFormat="1" applyFont="1" applyFill="1" applyBorder="1" applyProtection="1">
      <alignment vertical="top"/>
    </xf>
    <xf numFmtId="0" fontId="0" fillId="9" borderId="5" xfId="30" applyNumberFormat="1" applyFont="1" applyFill="1" applyBorder="1" applyAlignment="1" applyProtection="1">
      <alignment horizontal="left" vertical="center" wrapText="1"/>
      <protection locked="0"/>
    </xf>
    <xf numFmtId="0" fontId="6" fillId="0" borderId="5" xfId="47" applyFont="1" applyFill="1" applyBorder="1" applyAlignment="1" applyProtection="1">
      <alignment horizontal="left" vertical="center" wrapText="1" indent="1"/>
    </xf>
    <xf numFmtId="0" fontId="6" fillId="0" borderId="0" xfId="47" applyFont="1" applyFill="1" applyBorder="1" applyAlignment="1" applyProtection="1">
      <alignment horizontal="left" vertical="center" wrapText="1" indent="2"/>
    </xf>
    <xf numFmtId="0" fontId="6" fillId="0" borderId="0" xfId="53"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4"/>
    </xf>
    <xf numFmtId="49" fontId="6" fillId="13" borderId="25" xfId="54" applyNumberFormat="1" applyFont="1" applyFill="1" applyBorder="1" applyAlignment="1" applyProtection="1">
      <alignment horizontal="center" vertical="center" wrapText="1"/>
    </xf>
    <xf numFmtId="0" fontId="6" fillId="13" borderId="17" xfId="53" applyNumberFormat="1" applyFont="1" applyFill="1" applyBorder="1" applyAlignment="1" applyProtection="1">
      <alignment horizontal="left" vertical="center" wrapText="1"/>
    </xf>
    <xf numFmtId="49" fontId="6" fillId="13" borderId="18" xfId="54" applyNumberFormat="1" applyFont="1" applyFill="1" applyBorder="1" applyAlignment="1" applyProtection="1">
      <alignment vertical="center" wrapText="1"/>
    </xf>
    <xf numFmtId="49" fontId="6" fillId="13" borderId="19" xfId="54" applyNumberFormat="1" applyFont="1" applyFill="1" applyBorder="1" applyAlignment="1" applyProtection="1">
      <alignment horizontal="center" vertical="center" wrapText="1"/>
    </xf>
    <xf numFmtId="49" fontId="40" fillId="13" borderId="23" xfId="0" applyFont="1" applyFill="1" applyBorder="1" applyAlignment="1" applyProtection="1">
      <alignment horizontal="left" vertical="center" indent="3"/>
    </xf>
    <xf numFmtId="0" fontId="6" fillId="13" borderId="21" xfId="53" applyNumberFormat="1" applyFont="1" applyFill="1" applyBorder="1" applyAlignment="1" applyProtection="1">
      <alignment horizontal="left" vertical="center" wrapText="1"/>
    </xf>
    <xf numFmtId="0" fontId="6" fillId="0" borderId="5" xfId="33" applyFont="1" applyFill="1" applyBorder="1" applyAlignment="1" applyProtection="1">
      <alignment horizontal="center" vertical="center" wrapText="1"/>
    </xf>
    <xf numFmtId="49" fontId="6" fillId="0" borderId="16" xfId="49" applyNumberFormat="1" applyFont="1" applyFill="1" applyBorder="1" applyAlignment="1" applyProtection="1">
      <alignment horizontal="left" vertical="center" wrapText="1"/>
    </xf>
    <xf numFmtId="49" fontId="8" fillId="13" borderId="13" xfId="41" applyFont="1" applyFill="1" applyBorder="1" applyAlignment="1" applyProtection="1">
      <alignment horizontal="center" vertical="center"/>
    </xf>
    <xf numFmtId="49" fontId="40" fillId="13" borderId="14" xfId="41" applyFont="1" applyFill="1" applyBorder="1" applyAlignment="1" applyProtection="1">
      <alignment horizontal="left" vertical="center"/>
    </xf>
    <xf numFmtId="0" fontId="6" fillId="0" borderId="0" xfId="49" applyFont="1" applyAlignment="1" applyProtection="1"/>
    <xf numFmtId="49" fontId="0" fillId="0" borderId="17" xfId="0" applyBorder="1" applyAlignment="1">
      <alignment horizontal="center" vertical="center"/>
    </xf>
    <xf numFmtId="49" fontId="0" fillId="0" borderId="17" xfId="0" applyFill="1" applyBorder="1" applyAlignment="1" applyProtection="1">
      <alignment horizontal="center" vertical="center"/>
    </xf>
    <xf numFmtId="0" fontId="65" fillId="7" borderId="0" xfId="52" applyFont="1" applyFill="1" applyBorder="1" applyAlignment="1" applyProtection="1">
      <alignment vertical="center" wrapText="1"/>
    </xf>
    <xf numFmtId="0" fontId="66" fillId="0" borderId="0" xfId="54" applyFont="1" applyFill="1" applyAlignment="1" applyProtection="1">
      <alignment vertical="center" wrapText="1"/>
    </xf>
    <xf numFmtId="0" fontId="66" fillId="0" borderId="0" xfId="32" applyFont="1" applyFill="1" applyBorder="1" applyAlignment="1" applyProtection="1">
      <alignment vertical="center" wrapText="1"/>
    </xf>
    <xf numFmtId="0" fontId="66" fillId="0" borderId="0" xfId="49" applyFont="1" applyProtection="1"/>
    <xf numFmtId="49" fontId="67" fillId="0" borderId="0" xfId="0" applyFont="1">
      <alignment vertical="top"/>
    </xf>
    <xf numFmtId="49" fontId="68" fillId="0" borderId="0" xfId="0" applyFont="1" applyBorder="1">
      <alignment vertical="top"/>
    </xf>
    <xf numFmtId="49" fontId="0" fillId="0" borderId="0" xfId="0" applyNumberFormat="1" applyFont="1" applyFill="1" applyBorder="1" applyAlignment="1" applyProtection="1">
      <alignment horizontal="right" vertical="center" wrapText="1" indent="1"/>
    </xf>
    <xf numFmtId="49" fontId="0" fillId="0" borderId="0" xfId="0" applyNumberFormat="1" applyFill="1" applyBorder="1" applyAlignment="1" applyProtection="1">
      <alignment horizontal="right" vertical="center" wrapText="1" indent="1"/>
    </xf>
    <xf numFmtId="0" fontId="6" fillId="0" borderId="0" xfId="52" applyNumberFormat="1" applyFont="1" applyFill="1" applyBorder="1" applyAlignment="1" applyProtection="1">
      <alignment horizontal="center" vertical="center" wrapText="1"/>
    </xf>
    <xf numFmtId="49" fontId="6" fillId="0" borderId="26" xfId="0" applyNumberFormat="1" applyFont="1" applyBorder="1" applyProtection="1">
      <alignment vertical="top"/>
    </xf>
    <xf numFmtId="49" fontId="6" fillId="0" borderId="26" xfId="0" applyNumberFormat="1" applyFont="1" applyBorder="1" applyAlignment="1" applyProtection="1">
      <alignment vertical="top" wrapText="1"/>
    </xf>
    <xf numFmtId="0" fontId="6" fillId="9" borderId="5" xfId="53" applyNumberFormat="1" applyFont="1" applyFill="1" applyBorder="1" applyAlignment="1" applyProtection="1">
      <alignment horizontal="left" vertical="center" wrapText="1"/>
      <protection locked="0"/>
    </xf>
    <xf numFmtId="0" fontId="35" fillId="7" borderId="0" xfId="43" applyNumberFormat="1" applyFont="1" applyFill="1" applyBorder="1" applyAlignment="1">
      <alignment horizontal="left" vertical="center" wrapText="1"/>
    </xf>
    <xf numFmtId="0" fontId="34" fillId="7" borderId="0" xfId="43" applyNumberFormat="1" applyFont="1" applyFill="1" applyBorder="1" applyAlignment="1">
      <alignment vertical="top" wrapText="1"/>
    </xf>
    <xf numFmtId="0" fontId="35" fillId="7" borderId="0" xfId="43" applyNumberFormat="1" applyFont="1" applyFill="1" applyBorder="1" applyAlignment="1">
      <alignment vertical="center" wrapText="1"/>
    </xf>
    <xf numFmtId="0" fontId="34" fillId="7" borderId="0" xfId="43" applyNumberFormat="1" applyFont="1" applyFill="1" applyBorder="1" applyAlignment="1">
      <alignment vertical="center" wrapText="1"/>
    </xf>
    <xf numFmtId="0" fontId="74" fillId="0" borderId="0" xfId="41" applyNumberFormat="1" applyFont="1">
      <alignment vertical="top"/>
    </xf>
    <xf numFmtId="49" fontId="74" fillId="0" borderId="0" xfId="41" applyNumberFormat="1" applyFont="1">
      <alignment vertical="top"/>
    </xf>
    <xf numFmtId="0" fontId="29" fillId="0" borderId="0" xfId="5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19" fillId="10" borderId="5" xfId="54" applyFont="1" applyFill="1" applyBorder="1" applyAlignment="1" applyProtection="1">
      <alignment horizontal="center" vertical="center" wrapText="1"/>
    </xf>
    <xf numFmtId="49" fontId="6" fillId="0" borderId="5" xfId="0" applyNumberFormat="1" applyFont="1" applyBorder="1" applyAlignment="1" applyProtection="1">
      <alignment horizontal="center" vertical="top" wrapText="1"/>
    </xf>
    <xf numFmtId="0" fontId="0" fillId="0" borderId="5" xfId="0" applyNumberFormat="1" applyBorder="1">
      <alignment vertical="top"/>
    </xf>
    <xf numFmtId="0" fontId="0" fillId="0" borderId="5" xfId="0" applyNumberFormat="1" applyBorder="1" applyAlignment="1">
      <alignment vertical="top" wrapText="1"/>
    </xf>
    <xf numFmtId="49" fontId="6" fillId="0" borderId="5" xfId="0" applyNumberFormat="1" applyFont="1" applyBorder="1" applyAlignment="1" applyProtection="1">
      <alignment horizontal="right" vertical="center"/>
    </xf>
    <xf numFmtId="0" fontId="102" fillId="0" borderId="0" xfId="0" applyNumberFormat="1" applyFont="1" applyAlignment="1">
      <alignment vertical="center"/>
    </xf>
    <xf numFmtId="49" fontId="56" fillId="0" borderId="0" xfId="53" applyNumberFormat="1" applyFont="1" applyFill="1" applyBorder="1" applyAlignment="1" applyProtection="1">
      <alignment horizontal="center" vertical="center" wrapText="1"/>
    </xf>
    <xf numFmtId="0" fontId="56" fillId="0" borderId="0" xfId="47" applyFont="1" applyFill="1" applyBorder="1" applyAlignment="1" applyProtection="1">
      <alignment vertical="center" wrapText="1"/>
    </xf>
    <xf numFmtId="49" fontId="56" fillId="0" borderId="0" xfId="53" applyNumberFormat="1" applyFont="1" applyFill="1" applyBorder="1" applyAlignment="1" applyProtection="1">
      <alignment vertical="center" wrapText="1"/>
    </xf>
    <xf numFmtId="0" fontId="56" fillId="0" borderId="0" xfId="47" applyNumberFormat="1" applyFont="1" applyFill="1" applyBorder="1" applyAlignment="1" applyProtection="1">
      <alignment vertical="center" wrapText="1"/>
    </xf>
    <xf numFmtId="49" fontId="103" fillId="0" borderId="0" xfId="53" applyNumberFormat="1" applyFont="1" applyFill="1" applyBorder="1" applyAlignment="1" applyProtection="1">
      <alignment vertical="center" wrapText="1"/>
    </xf>
    <xf numFmtId="0" fontId="56" fillId="0" borderId="0" xfId="47" applyFont="1" applyFill="1" applyBorder="1" applyAlignment="1" applyProtection="1">
      <alignment horizontal="right" vertical="center" wrapText="1"/>
    </xf>
    <xf numFmtId="0" fontId="102" fillId="0" borderId="0" xfId="0" applyNumberFormat="1" applyFont="1" applyBorder="1" applyAlignment="1">
      <alignment vertical="center"/>
    </xf>
    <xf numFmtId="49" fontId="0" fillId="0" borderId="0" xfId="0" applyBorder="1">
      <alignment vertical="top"/>
    </xf>
    <xf numFmtId="0" fontId="74" fillId="0" borderId="0" xfId="0" applyNumberFormat="1" applyFont="1" applyAlignment="1">
      <alignment vertical="center"/>
    </xf>
    <xf numFmtId="49" fontId="6" fillId="11" borderId="5" xfId="53" applyNumberFormat="1" applyFont="1" applyFill="1" applyBorder="1" applyAlignment="1" applyProtection="1">
      <alignment horizontal="center" vertical="center" wrapText="1"/>
    </xf>
    <xf numFmtId="0" fontId="6" fillId="7" borderId="26" xfId="54" applyFont="1" applyFill="1" applyBorder="1" applyAlignment="1" applyProtection="1">
      <alignment horizontal="center" vertical="center" wrapText="1"/>
    </xf>
    <xf numFmtId="0" fontId="6" fillId="7" borderId="28" xfId="54" applyFont="1" applyFill="1" applyBorder="1" applyAlignment="1" applyProtection="1">
      <alignment horizontal="center" vertical="center" wrapText="1"/>
    </xf>
    <xf numFmtId="0" fontId="6" fillId="7" borderId="16" xfId="54" applyFont="1" applyFill="1" applyBorder="1" applyAlignment="1" applyProtection="1">
      <alignment horizontal="center"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49" fontId="6" fillId="0" borderId="0" xfId="0" applyNumberFormat="1" applyFont="1" applyProtection="1">
      <alignment vertical="top"/>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0" fontId="6" fillId="0" borderId="0" xfId="54" applyFont="1" applyFill="1" applyBorder="1" applyAlignment="1" applyProtection="1">
      <alignment vertical="center" wrapText="1"/>
    </xf>
    <xf numFmtId="0" fontId="18" fillId="0" borderId="0" xfId="54" applyFont="1" applyFill="1" applyBorder="1" applyAlignment="1" applyProtection="1">
      <alignment vertical="center" wrapText="1"/>
    </xf>
    <xf numFmtId="0" fontId="6" fillId="0" borderId="0" xfId="47" applyFont="1" applyFill="1" applyBorder="1" applyAlignment="1" applyProtection="1">
      <alignment horizontal="left" vertical="center" wrapText="1"/>
    </xf>
    <xf numFmtId="0" fontId="29" fillId="7" borderId="0" xfId="33" applyNumberFormat="1" applyFont="1" applyFill="1" applyBorder="1" applyAlignment="1" applyProtection="1">
      <alignment horizontal="center" vertical="center" wrapText="1"/>
    </xf>
    <xf numFmtId="0" fontId="6" fillId="0" borderId="0" xfId="47" applyFont="1" applyFill="1" applyBorder="1" applyAlignment="1" applyProtection="1">
      <alignment horizontal="right" vertical="center" wrapText="1"/>
    </xf>
    <xf numFmtId="0" fontId="73" fillId="7" borderId="0" xfId="54" applyFont="1" applyFill="1" applyBorder="1" applyAlignment="1" applyProtection="1">
      <alignment vertical="center" wrapText="1"/>
    </xf>
    <xf numFmtId="0" fontId="6" fillId="0" borderId="0" xfId="0" applyNumberFormat="1" applyFont="1" applyFill="1" applyBorder="1" applyAlignment="1">
      <alignment vertical="center"/>
    </xf>
    <xf numFmtId="0" fontId="0" fillId="0" borderId="0" xfId="0" applyNumberFormat="1" applyFill="1" applyBorder="1" applyAlignment="1">
      <alignment vertical="center"/>
    </xf>
    <xf numFmtId="49" fontId="0" fillId="13" borderId="13" xfId="0" applyFill="1" applyBorder="1" applyProtection="1">
      <alignment vertical="top"/>
    </xf>
    <xf numFmtId="4" fontId="6" fillId="0" borderId="5" xfId="30" applyNumberFormat="1"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indent="7"/>
    </xf>
    <xf numFmtId="0" fontId="74" fillId="7" borderId="0" xfId="33" applyNumberFormat="1" applyFont="1" applyFill="1" applyBorder="1" applyAlignment="1" applyProtection="1">
      <alignment horizontal="center" vertical="center" wrapText="1"/>
    </xf>
    <xf numFmtId="49" fontId="74" fillId="7" borderId="0" xfId="33" applyNumberFormat="1" applyFont="1" applyFill="1" applyBorder="1" applyAlignment="1" applyProtection="1">
      <alignment horizontal="center" vertical="center" wrapText="1"/>
    </xf>
    <xf numFmtId="0" fontId="18" fillId="0" borderId="0" xfId="55" applyFont="1" applyBorder="1" applyAlignment="1">
      <alignment horizontal="center" vertical="center" wrapText="1"/>
    </xf>
    <xf numFmtId="0" fontId="6" fillId="0" borderId="0" xfId="53" applyNumberFormat="1" applyFont="1" applyFill="1" applyBorder="1" applyAlignment="1" applyProtection="1">
      <alignment vertical="center" wrapText="1"/>
    </xf>
    <xf numFmtId="0" fontId="0" fillId="0" borderId="0" xfId="0" applyNumberFormat="1" applyFill="1" applyBorder="1" applyAlignment="1">
      <alignment horizontal="center" vertical="center"/>
    </xf>
    <xf numFmtId="0" fontId="74" fillId="0" borderId="0" xfId="54" applyFont="1" applyFill="1" applyAlignment="1" applyProtection="1">
      <alignment vertical="center" wrapText="1"/>
    </xf>
    <xf numFmtId="49" fontId="74" fillId="0" borderId="0" xfId="0" applyFont="1">
      <alignment vertical="top"/>
    </xf>
    <xf numFmtId="0" fontId="6" fillId="7" borderId="17" xfId="54" applyFont="1" applyFill="1" applyBorder="1" applyAlignment="1" applyProtection="1">
      <alignment vertical="center" wrapText="1"/>
    </xf>
    <xf numFmtId="0" fontId="74" fillId="0" borderId="0" xfId="53" applyNumberFormat="1" applyFont="1" applyFill="1" applyBorder="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6" fillId="0" borderId="5" xfId="54" applyFont="1" applyFill="1" applyBorder="1" applyAlignment="1" applyProtection="1">
      <alignment horizontal="left" vertical="center" wrapText="1"/>
    </xf>
    <xf numFmtId="0" fontId="6" fillId="7" borderId="5" xfId="54" applyFont="1" applyFill="1" applyBorder="1" applyAlignment="1" applyProtection="1">
      <alignment horizontal="left" vertical="center" wrapText="1"/>
    </xf>
    <xf numFmtId="49" fontId="74" fillId="7" borderId="15" xfId="33" applyNumberFormat="1" applyFont="1" applyFill="1" applyBorder="1" applyAlignment="1" applyProtection="1">
      <alignment horizontal="center" vertical="center" wrapText="1"/>
    </xf>
    <xf numFmtId="49" fontId="72" fillId="0" borderId="0" xfId="54" applyNumberFormat="1" applyFont="1" applyFill="1" applyAlignment="1" applyProtection="1">
      <alignment vertical="center" wrapText="1"/>
    </xf>
    <xf numFmtId="0" fontId="72" fillId="0" borderId="0" xfId="0" applyNumberFormat="1" applyFont="1" applyFill="1" applyBorder="1" applyAlignment="1">
      <alignment vertical="center"/>
    </xf>
    <xf numFmtId="49" fontId="37" fillId="0" borderId="5" xfId="53" applyNumberFormat="1" applyFont="1" applyFill="1" applyBorder="1" applyAlignment="1" applyProtection="1">
      <alignment vertical="center" wrapText="1"/>
    </xf>
    <xf numFmtId="0" fontId="6" fillId="0" borderId="0" xfId="54" applyFont="1" applyFill="1" applyAlignment="1" applyProtection="1">
      <alignment horizontal="right" vertical="top" wrapText="1"/>
    </xf>
    <xf numFmtId="49" fontId="0" fillId="0" borderId="0" xfId="54" applyNumberFormat="1" applyFont="1" applyFill="1" applyAlignment="1" applyProtection="1">
      <alignment horizontal="left" vertical="top"/>
    </xf>
    <xf numFmtId="49" fontId="0" fillId="0" borderId="0" xfId="54" applyNumberFormat="1" applyFont="1" applyFill="1" applyAlignment="1" applyProtection="1">
      <alignment vertical="center" wrapText="1"/>
    </xf>
    <xf numFmtId="0" fontId="6" fillId="0" borderId="0" xfId="54" applyFont="1" applyFill="1" applyAlignment="1" applyProtection="1">
      <alignment vertical="top" wrapText="1"/>
    </xf>
    <xf numFmtId="49" fontId="0" fillId="0" borderId="0" xfId="54" applyNumberFormat="1" applyFont="1" applyFill="1" applyAlignment="1" applyProtection="1">
      <alignment vertical="center"/>
    </xf>
    <xf numFmtId="49" fontId="74" fillId="0" borderId="0" xfId="54" applyNumberFormat="1" applyFont="1" applyFill="1" applyAlignment="1" applyProtection="1">
      <alignment vertical="center"/>
    </xf>
    <xf numFmtId="0" fontId="104" fillId="0" borderId="0" xfId="0" applyNumberFormat="1" applyFont="1" applyFill="1" applyBorder="1" applyAlignment="1">
      <alignment vertical="center"/>
    </xf>
    <xf numFmtId="0" fontId="6" fillId="7" borderId="26" xfId="54" applyFont="1" applyFill="1" applyBorder="1" applyAlignment="1" applyProtection="1">
      <alignment vertical="center" wrapText="1"/>
    </xf>
    <xf numFmtId="0" fontId="6" fillId="7" borderId="28" xfId="54" applyFont="1" applyFill="1" applyBorder="1" applyAlignment="1" applyProtection="1">
      <alignment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0" fontId="0" fillId="0" borderId="5" xfId="51" applyFont="1" applyFill="1" applyBorder="1" applyAlignment="1" applyProtection="1">
      <alignment vertical="center" wrapText="1"/>
    </xf>
    <xf numFmtId="49" fontId="6" fillId="0" borderId="0" xfId="0" applyNumberFormat="1" applyFont="1" applyProtection="1">
      <alignment vertical="top"/>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0" fontId="6" fillId="0" borderId="0" xfId="54" applyFont="1" applyFill="1" applyBorder="1" applyAlignment="1" applyProtection="1">
      <alignment vertical="center" wrapText="1"/>
    </xf>
    <xf numFmtId="0" fontId="0" fillId="0" borderId="0" xfId="0" applyNumberFormat="1" applyAlignment="1">
      <alignment vertical="center"/>
    </xf>
    <xf numFmtId="0" fontId="6"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4" fontId="6" fillId="7" borderId="5" xfId="30" applyNumberFormat="1" applyFont="1" applyFill="1" applyBorder="1" applyAlignment="1" applyProtection="1">
      <alignment horizontal="right" vertical="center" wrapText="1"/>
    </xf>
    <xf numFmtId="49" fontId="28" fillId="13" borderId="13" xfId="0" applyFont="1" applyFill="1" applyBorder="1" applyAlignment="1" applyProtection="1">
      <alignment horizontal="center" vertical="center"/>
    </xf>
    <xf numFmtId="49" fontId="6" fillId="7" borderId="5" xfId="54" applyNumberFormat="1" applyFont="1" applyFill="1" applyBorder="1" applyAlignment="1" applyProtection="1">
      <alignment horizontal="center" vertical="center" wrapText="1"/>
    </xf>
    <xf numFmtId="0" fontId="6" fillId="0" borderId="5" xfId="47" applyFont="1" applyFill="1" applyBorder="1" applyAlignment="1" applyProtection="1">
      <alignment horizontal="center" vertical="center" wrapText="1"/>
    </xf>
    <xf numFmtId="0" fontId="40" fillId="13" borderId="15" xfId="0" applyNumberFormat="1" applyFont="1" applyFill="1" applyBorder="1" applyAlignment="1" applyProtection="1">
      <alignment horizontal="left" vertical="center"/>
    </xf>
    <xf numFmtId="49" fontId="6" fillId="0" borderId="5" xfId="53" applyNumberFormat="1" applyFont="1" applyFill="1" applyBorder="1" applyAlignment="1" applyProtection="1">
      <alignment horizontal="center" vertical="center" wrapText="1"/>
    </xf>
    <xf numFmtId="0" fontId="37" fillId="0" borderId="5" xfId="51" applyFont="1" applyFill="1" applyBorder="1" applyAlignment="1" applyProtection="1">
      <alignment vertical="center" wrapText="1"/>
    </xf>
    <xf numFmtId="49" fontId="6" fillId="0" borderId="5" xfId="0" applyNumberFormat="1" applyFont="1" applyBorder="1" applyProtection="1">
      <alignment vertical="top"/>
    </xf>
    <xf numFmtId="49" fontId="28" fillId="13" borderId="15" xfId="0" applyFont="1" applyFill="1" applyBorder="1" applyAlignment="1" applyProtection="1">
      <alignment horizontal="left" vertical="center"/>
    </xf>
    <xf numFmtId="0" fontId="6" fillId="7" borderId="5" xfId="54" applyNumberFormat="1" applyFont="1" applyFill="1" applyBorder="1" applyAlignment="1" applyProtection="1">
      <alignment horizontal="left" vertical="center" wrapText="1" indent="1"/>
    </xf>
    <xf numFmtId="0" fontId="6" fillId="7" borderId="5" xfId="54" applyNumberFormat="1" applyFont="1" applyFill="1" applyBorder="1" applyAlignment="1" applyProtection="1">
      <alignment horizontal="left" vertical="center" wrapText="1" indent="2"/>
    </xf>
    <xf numFmtId="0" fontId="6" fillId="7" borderId="5" xfId="54" applyNumberFormat="1" applyFont="1" applyFill="1" applyBorder="1" applyAlignment="1" applyProtection="1">
      <alignment horizontal="left" vertical="center" wrapText="1" indent="3"/>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0" fontId="6" fillId="0" borderId="0" xfId="47" applyFont="1" applyFill="1" applyBorder="1" applyAlignment="1" applyProtection="1">
      <alignment vertical="center" wrapText="1"/>
    </xf>
    <xf numFmtId="49" fontId="6" fillId="0" borderId="0" xfId="53"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indent="4"/>
    </xf>
    <xf numFmtId="0" fontId="6" fillId="7" borderId="5" xfId="54" applyNumberFormat="1" applyFont="1" applyFill="1" applyBorder="1" applyAlignment="1" applyProtection="1">
      <alignment horizontal="left" vertical="center" wrapText="1" indent="5"/>
    </xf>
    <xf numFmtId="49" fontId="40" fillId="13" borderId="15" xfId="0" applyFont="1" applyFill="1" applyBorder="1" applyAlignment="1" applyProtection="1">
      <alignment horizontal="left" vertical="center" indent="5"/>
    </xf>
    <xf numFmtId="49" fontId="40" fillId="13" borderId="15" xfId="0" applyFont="1" applyFill="1" applyBorder="1" applyAlignment="1" applyProtection="1">
      <alignment horizontal="left" vertical="center" indent="6"/>
    </xf>
    <xf numFmtId="49" fontId="40" fillId="13" borderId="15" xfId="0" applyFont="1" applyFill="1" applyBorder="1" applyAlignment="1" applyProtection="1">
      <alignment horizontal="left" vertical="center" indent="1"/>
    </xf>
    <xf numFmtId="0" fontId="6" fillId="0" borderId="5" xfId="54" applyFont="1" applyFill="1" applyBorder="1" applyAlignment="1" applyProtection="1">
      <alignment vertical="center" wrapText="1"/>
    </xf>
    <xf numFmtId="49" fontId="6" fillId="13" borderId="14"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indent="4"/>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0" fontId="6" fillId="0" borderId="0" xfId="47" applyFont="1" applyFill="1" applyBorder="1" applyAlignment="1" applyProtection="1">
      <alignment horizontal="right" vertical="center" wrapText="1"/>
    </xf>
    <xf numFmtId="0" fontId="18" fillId="0" borderId="0" xfId="32" applyFont="1" applyFill="1" applyBorder="1" applyAlignment="1" applyProtection="1">
      <alignment vertical="center" wrapText="1"/>
    </xf>
    <xf numFmtId="0" fontId="73" fillId="7" borderId="0" xfId="54" applyFont="1" applyFill="1" applyBorder="1" applyAlignment="1" applyProtection="1">
      <alignment vertical="center" wrapText="1"/>
    </xf>
    <xf numFmtId="0" fontId="0" fillId="0" borderId="0" xfId="0" applyNumberFormat="1" applyFill="1" applyBorder="1" applyAlignment="1">
      <alignment vertical="center"/>
    </xf>
    <xf numFmtId="49" fontId="6"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0" fillId="13" borderId="13" xfId="0" applyFont="1" applyFill="1" applyBorder="1" applyAlignment="1" applyProtection="1">
      <alignment vertical="center" wrapText="1"/>
    </xf>
    <xf numFmtId="49" fontId="40" fillId="13" borderId="15" xfId="0" applyFont="1" applyFill="1" applyBorder="1" applyAlignment="1" applyProtection="1">
      <alignment vertical="center"/>
    </xf>
    <xf numFmtId="49" fontId="40" fillId="13" borderId="15" xfId="0" applyFont="1" applyFill="1" applyBorder="1" applyAlignment="1" applyProtection="1">
      <alignment vertical="center" wrapText="1"/>
    </xf>
    <xf numFmtId="49" fontId="40" fillId="13" borderId="17" xfId="0" applyFont="1" applyFill="1" applyBorder="1" applyAlignment="1" applyProtection="1">
      <alignment horizontal="left" vertical="center" indent="2"/>
    </xf>
    <xf numFmtId="0" fontId="6" fillId="7" borderId="5" xfId="54" applyFont="1" applyFill="1" applyBorder="1" applyAlignment="1" applyProtection="1">
      <alignment vertical="center" wrapText="1"/>
    </xf>
    <xf numFmtId="0" fontId="18" fillId="0" borderId="0" xfId="55" applyFont="1" applyBorder="1" applyAlignment="1">
      <alignment horizontal="center" vertical="center" wrapText="1"/>
    </xf>
    <xf numFmtId="0" fontId="6" fillId="0" borderId="5" xfId="53" applyNumberFormat="1" applyFont="1" applyFill="1" applyBorder="1" applyAlignment="1" applyProtection="1">
      <alignment vertical="center" wrapText="1"/>
    </xf>
    <xf numFmtId="0" fontId="6" fillId="0" borderId="5" xfId="54" applyNumberFormat="1" applyFont="1" applyFill="1" applyBorder="1" applyAlignment="1" applyProtection="1">
      <alignment vertical="center" wrapText="1"/>
    </xf>
    <xf numFmtId="0" fontId="6" fillId="0" borderId="0" xfId="53" applyNumberFormat="1" applyFont="1" applyFill="1" applyBorder="1" applyAlignment="1" applyProtection="1">
      <alignment vertical="center" wrapText="1"/>
    </xf>
    <xf numFmtId="0" fontId="6" fillId="0" borderId="0" xfId="54" applyNumberFormat="1" applyFont="1" applyFill="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4" applyFont="1" applyFill="1" applyAlignment="1" applyProtection="1">
      <alignment vertical="center" wrapText="1"/>
    </xf>
    <xf numFmtId="49" fontId="6" fillId="0" borderId="5" xfId="53" applyNumberFormat="1" applyFont="1" applyFill="1" applyBorder="1" applyAlignment="1" applyProtection="1">
      <alignment vertical="center" wrapText="1"/>
    </xf>
    <xf numFmtId="49" fontId="74" fillId="0" borderId="0" xfId="0" applyFont="1">
      <alignment vertical="top"/>
    </xf>
    <xf numFmtId="0" fontId="74" fillId="0" borderId="0" xfId="53" applyNumberFormat="1" applyFont="1" applyFill="1" applyBorder="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49" fontId="6" fillId="0" borderId="5" xfId="33"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49" fontId="6" fillId="0" borderId="0" xfId="54" applyNumberFormat="1" applyFont="1" applyFill="1" applyBorder="1" applyAlignment="1" applyProtection="1">
      <alignment vertical="center" wrapText="1"/>
    </xf>
    <xf numFmtId="49" fontId="74" fillId="0" borderId="0" xfId="0" applyNumberFormat="1" applyFont="1" applyFill="1" applyAlignment="1" applyProtection="1">
      <alignment vertical="center"/>
    </xf>
    <xf numFmtId="49" fontId="74" fillId="0" borderId="0" xfId="0" applyFont="1" applyFill="1" applyProtection="1">
      <alignment vertical="top"/>
    </xf>
    <xf numFmtId="49" fontId="0" fillId="0" borderId="0" xfId="0" applyFill="1" applyProtection="1">
      <alignment vertical="top"/>
    </xf>
    <xf numFmtId="49" fontId="0" fillId="0" borderId="0" xfId="0" applyFill="1" applyBorder="1" applyProtection="1">
      <alignment vertical="top"/>
    </xf>
    <xf numFmtId="0" fontId="47" fillId="0" borderId="0" xfId="47"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xf>
    <xf numFmtId="49" fontId="40" fillId="13" borderId="13" xfId="0" applyFont="1" applyFill="1" applyBorder="1" applyAlignment="1" applyProtection="1">
      <alignment horizontal="left" vertical="center"/>
    </xf>
    <xf numFmtId="49" fontId="40" fillId="13" borderId="13" xfId="0" applyFont="1" applyFill="1" applyBorder="1" applyAlignment="1" applyProtection="1">
      <alignment horizontal="left" vertical="center" indent="1"/>
    </xf>
    <xf numFmtId="4" fontId="75" fillId="13" borderId="14" xfId="0" applyNumberFormat="1" applyFont="1" applyFill="1" applyBorder="1" applyAlignment="1" applyProtection="1">
      <alignment horizontal="right"/>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0" fillId="7" borderId="5" xfId="52" applyFont="1" applyFill="1" applyBorder="1" applyAlignment="1" applyProtection="1">
      <alignment horizontal="right" vertical="center" wrapText="1" indent="1"/>
    </xf>
    <xf numFmtId="0" fontId="6" fillId="0" borderId="5" xfId="47" applyNumberFormat="1" applyFont="1" applyFill="1" applyBorder="1" applyAlignment="1" applyProtection="1">
      <alignment horizontal="center" vertical="center" wrapText="1"/>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13" borderId="14"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horizontal="center" vertical="center" wrapText="1"/>
    </xf>
    <xf numFmtId="0" fontId="6" fillId="0" borderId="23" xfId="47" applyFont="1" applyFill="1" applyBorder="1" applyAlignment="1" applyProtection="1">
      <alignment horizontal="left" vertical="center" wrapText="1" indent="2"/>
    </xf>
    <xf numFmtId="0" fontId="6" fillId="0" borderId="23"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vertical="center" wrapText="1"/>
    </xf>
    <xf numFmtId="49" fontId="0" fillId="0" borderId="5" xfId="0" applyNumberFormat="1" applyFill="1" applyBorder="1" applyAlignment="1" applyProtection="1">
      <alignment horizontal="left" vertical="center"/>
    </xf>
    <xf numFmtId="0" fontId="6" fillId="0" borderId="5" xfId="54" applyNumberFormat="1" applyFont="1" applyFill="1" applyBorder="1" applyAlignment="1" applyProtection="1">
      <alignment vertical="top" wrapText="1"/>
    </xf>
    <xf numFmtId="0" fontId="6" fillId="0" borderId="5" xfId="54"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1"/>
    </xf>
    <xf numFmtId="0" fontId="6" fillId="0" borderId="5" xfId="47" applyFont="1" applyFill="1" applyBorder="1" applyAlignment="1" applyProtection="1">
      <alignment horizontal="left" vertical="center" wrapText="1" indent="4"/>
    </xf>
    <xf numFmtId="49" fontId="6" fillId="13" borderId="25" xfId="54" applyNumberFormat="1" applyFont="1" applyFill="1" applyBorder="1" applyAlignment="1" applyProtection="1">
      <alignment horizontal="center" vertical="center" wrapText="1"/>
    </xf>
    <xf numFmtId="0" fontId="6" fillId="13" borderId="17" xfId="53" applyNumberFormat="1" applyFont="1" applyFill="1" applyBorder="1" applyAlignment="1" applyProtection="1">
      <alignment horizontal="left" vertical="center" wrapText="1"/>
    </xf>
    <xf numFmtId="49" fontId="6" fillId="13" borderId="18" xfId="54" applyNumberFormat="1" applyFont="1" applyFill="1" applyBorder="1" applyAlignment="1" applyProtection="1">
      <alignment vertical="center" wrapText="1"/>
    </xf>
    <xf numFmtId="49" fontId="29" fillId="7" borderId="15" xfId="33" applyNumberFormat="1" applyFont="1" applyFill="1" applyBorder="1" applyAlignment="1" applyProtection="1">
      <alignment horizontal="center" vertical="center" wrapText="1"/>
    </xf>
    <xf numFmtId="0" fontId="29" fillId="7" borderId="15" xfId="33" applyNumberFormat="1" applyFont="1" applyFill="1" applyBorder="1" applyAlignment="1" applyProtection="1">
      <alignment horizontal="center" vertical="center" wrapText="1"/>
    </xf>
    <xf numFmtId="0" fontId="74" fillId="7" borderId="15" xfId="33" applyNumberFormat="1" applyFont="1" applyFill="1" applyBorder="1" applyAlignment="1" applyProtection="1">
      <alignment horizontal="center" vertical="center" wrapText="1"/>
    </xf>
    <xf numFmtId="0" fontId="66" fillId="0" borderId="0" xfId="54" applyFont="1" applyFill="1" applyAlignment="1" applyProtection="1">
      <alignment vertical="center" wrapText="1"/>
    </xf>
    <xf numFmtId="0" fontId="6" fillId="0" borderId="5" xfId="47" applyFont="1" applyFill="1" applyBorder="1" applyAlignment="1" applyProtection="1">
      <alignment vertical="center" wrapText="1"/>
    </xf>
    <xf numFmtId="0" fontId="102" fillId="0" borderId="0" xfId="0" applyNumberFormat="1" applyFont="1" applyAlignment="1">
      <alignment vertical="center"/>
    </xf>
    <xf numFmtId="49" fontId="56" fillId="0" borderId="0" xfId="53" applyNumberFormat="1" applyFont="1" applyFill="1" applyBorder="1" applyAlignment="1" applyProtection="1">
      <alignment horizontal="center" vertical="center" wrapText="1"/>
    </xf>
    <xf numFmtId="0" fontId="56" fillId="0" borderId="0" xfId="47" applyFont="1" applyFill="1" applyBorder="1" applyAlignment="1" applyProtection="1">
      <alignment vertical="center" wrapText="1"/>
    </xf>
    <xf numFmtId="0" fontId="102" fillId="0" borderId="0" xfId="0" applyNumberFormat="1" applyFont="1" applyBorder="1" applyAlignment="1">
      <alignment vertical="center"/>
    </xf>
    <xf numFmtId="0" fontId="6" fillId="0" borderId="5" xfId="54" applyNumberFormat="1" applyFont="1" applyFill="1" applyBorder="1" applyAlignment="1" applyProtection="1">
      <alignment horizontal="left" vertical="center" wrapText="1" indent="6"/>
    </xf>
    <xf numFmtId="49" fontId="29" fillId="7" borderId="23" xfId="33" applyNumberFormat="1" applyFont="1" applyFill="1" applyBorder="1" applyAlignment="1" applyProtection="1">
      <alignment horizontal="center" vertical="center" wrapText="1"/>
    </xf>
    <xf numFmtId="0" fontId="29" fillId="7" borderId="23" xfId="33" applyNumberFormat="1" applyFont="1" applyFill="1" applyBorder="1" applyAlignment="1" applyProtection="1">
      <alignment horizontal="center" vertical="center" wrapText="1"/>
    </xf>
    <xf numFmtId="0" fontId="74" fillId="7" borderId="23" xfId="33" applyNumberFormat="1" applyFont="1" applyFill="1" applyBorder="1" applyAlignment="1" applyProtection="1">
      <alignment horizontal="center" vertical="center" wrapText="1"/>
    </xf>
    <xf numFmtId="49" fontId="6" fillId="11" borderId="5" xfId="53" applyNumberFormat="1" applyFont="1" applyFill="1" applyBorder="1" applyAlignment="1" applyProtection="1">
      <alignment horizontal="center" vertical="center" wrapText="1"/>
    </xf>
    <xf numFmtId="0" fontId="74" fillId="7" borderId="0" xfId="33" applyNumberFormat="1" applyFont="1" applyFill="1" applyBorder="1" applyAlignment="1" applyProtection="1">
      <alignment horizontal="center" vertical="center" wrapText="1"/>
    </xf>
    <xf numFmtId="0" fontId="6" fillId="12" borderId="5" xfId="45" applyFont="1" applyFill="1" applyBorder="1" applyAlignment="1" applyProtection="1">
      <alignment horizontal="center" vertical="center" wrapText="1"/>
    </xf>
    <xf numFmtId="0" fontId="0" fillId="12" borderId="13" xfId="45" applyFont="1" applyFill="1" applyBorder="1" applyAlignment="1" applyProtection="1">
      <alignment horizontal="center" vertical="center" wrapText="1"/>
    </xf>
    <xf numFmtId="0" fontId="0" fillId="12" borderId="14" xfId="45" applyFont="1" applyFill="1" applyBorder="1" applyAlignment="1" applyProtection="1">
      <alignment horizontal="center" vertical="center" wrapText="1"/>
    </xf>
    <xf numFmtId="0" fontId="6" fillId="12" borderId="23" xfId="45" applyFont="1" applyFill="1" applyBorder="1" applyAlignment="1" applyProtection="1">
      <alignment horizontal="center" vertical="center" wrapText="1"/>
    </xf>
    <xf numFmtId="0" fontId="6" fillId="0" borderId="13" xfId="53" applyFont="1" applyBorder="1" applyAlignment="1" applyProtection="1">
      <alignment horizontal="left" vertical="center"/>
    </xf>
    <xf numFmtId="49" fontId="6" fillId="0" borderId="13" xfId="0" applyNumberFormat="1" applyFont="1" applyBorder="1" applyProtection="1">
      <alignment vertical="top"/>
    </xf>
    <xf numFmtId="49" fontId="37" fillId="0" borderId="13" xfId="0" applyNumberFormat="1" applyFont="1" applyBorder="1" applyProtection="1">
      <alignment vertical="top"/>
    </xf>
    <xf numFmtId="0" fontId="37" fillId="0" borderId="13" xfId="53" applyFont="1" applyBorder="1" applyAlignment="1" applyProtection="1">
      <alignment horizontal="left" vertical="center"/>
    </xf>
    <xf numFmtId="49" fontId="6" fillId="0" borderId="45" xfId="0" applyNumberFormat="1" applyFont="1" applyBorder="1" applyAlignment="1" applyProtection="1">
      <alignment vertical="center" wrapText="1"/>
    </xf>
    <xf numFmtId="0" fontId="6" fillId="0" borderId="16" xfId="54" applyFont="1" applyFill="1" applyBorder="1" applyAlignment="1" applyProtection="1">
      <alignment vertical="center" wrapText="1"/>
    </xf>
    <xf numFmtId="0" fontId="6" fillId="0" borderId="28" xfId="54" applyFont="1" applyFill="1" applyBorder="1" applyAlignment="1" applyProtection="1">
      <alignment vertical="center" wrapText="1"/>
    </xf>
    <xf numFmtId="0" fontId="6" fillId="0" borderId="26" xfId="54" applyFont="1" applyFill="1" applyBorder="1" applyAlignment="1" applyProtection="1">
      <alignment vertical="center" wrapText="1"/>
    </xf>
    <xf numFmtId="0" fontId="18" fillId="0" borderId="0" xfId="55" applyFont="1" applyFill="1" applyBorder="1" applyAlignment="1">
      <alignment vertical="center" wrapText="1"/>
    </xf>
    <xf numFmtId="49" fontId="37" fillId="13" borderId="14" xfId="53" applyNumberFormat="1" applyFont="1" applyFill="1" applyBorder="1" applyAlignment="1" applyProtection="1">
      <alignment horizontal="center" vertical="center" wrapText="1"/>
    </xf>
    <xf numFmtId="0" fontId="103" fillId="0" borderId="0" xfId="47" applyFont="1" applyFill="1" applyBorder="1" applyAlignment="1" applyProtection="1">
      <alignment horizontal="left" vertical="center" wrapText="1"/>
    </xf>
    <xf numFmtId="49" fontId="74" fillId="7" borderId="23" xfId="33" applyNumberFormat="1" applyFont="1" applyFill="1" applyBorder="1" applyAlignment="1" applyProtection="1">
      <alignment horizontal="center" vertical="center" wrapText="1"/>
    </xf>
    <xf numFmtId="49" fontId="6" fillId="7" borderId="5" xfId="53" applyNumberFormat="1" applyFont="1" applyFill="1" applyBorder="1" applyAlignment="1" applyProtection="1">
      <alignment horizontal="center" vertical="center" wrapText="1"/>
    </xf>
    <xf numFmtId="167" fontId="0" fillId="9" borderId="5" xfId="0" applyNumberFormat="1" applyFill="1" applyBorder="1" applyAlignment="1" applyProtection="1">
      <alignment horizontal="right" vertical="center"/>
      <protection locked="0"/>
    </xf>
    <xf numFmtId="4" fontId="0" fillId="13" borderId="13" xfId="0" applyNumberFormat="1" applyFill="1" applyBorder="1" applyAlignment="1" applyProtection="1">
      <alignment horizontal="right" vertical="center"/>
    </xf>
    <xf numFmtId="0" fontId="29" fillId="7" borderId="0" xfId="33" applyNumberFormat="1" applyFont="1" applyFill="1" applyBorder="1" applyAlignment="1" applyProtection="1">
      <alignment vertical="center" wrapText="1"/>
    </xf>
    <xf numFmtId="0" fontId="29" fillId="7" borderId="0" xfId="33" applyNumberFormat="1" applyFont="1" applyFill="1" applyBorder="1" applyAlignment="1" applyProtection="1">
      <alignment horizontal="left" vertical="center" wrapText="1" indent="2"/>
    </xf>
    <xf numFmtId="49" fontId="40" fillId="0" borderId="0" xfId="0" applyFont="1" applyFill="1" applyBorder="1" applyAlignment="1" applyProtection="1">
      <alignment horizontal="left" vertical="center"/>
    </xf>
    <xf numFmtId="49" fontId="40" fillId="0" borderId="0" xfId="0" applyFont="1" applyFill="1" applyBorder="1" applyAlignment="1" applyProtection="1">
      <alignment horizontal="left" vertical="center" indent="2"/>
    </xf>
    <xf numFmtId="49" fontId="28" fillId="0" borderId="0" xfId="0" applyFont="1" applyFill="1" applyBorder="1" applyAlignment="1" applyProtection="1">
      <alignment horizontal="left" vertical="center"/>
    </xf>
    <xf numFmtId="49" fontId="0" fillId="0" borderId="0" xfId="53" applyNumberFormat="1" applyFont="1" applyFill="1" applyBorder="1" applyAlignment="1" applyProtection="1">
      <alignment horizontal="center" vertical="center" wrapText="1"/>
    </xf>
    <xf numFmtId="49" fontId="37" fillId="0" borderId="0" xfId="53" applyNumberFormat="1" applyFont="1" applyFill="1" applyBorder="1" applyAlignment="1" applyProtection="1">
      <alignment horizontal="center" vertical="center" wrapText="1"/>
    </xf>
    <xf numFmtId="49" fontId="11" fillId="0" borderId="0" xfId="0" applyFont="1" applyFill="1" applyProtection="1">
      <alignment vertical="top"/>
    </xf>
    <xf numFmtId="49" fontId="32" fillId="0" borderId="0" xfId="0" applyFont="1" applyFill="1" applyBorder="1" applyProtection="1">
      <alignment vertical="top"/>
    </xf>
    <xf numFmtId="4" fontId="6" fillId="9" borderId="5" xfId="30" applyNumberFormat="1" applyFont="1" applyFill="1" applyBorder="1" applyAlignment="1" applyProtection="1">
      <alignment horizontal="right" vertical="center" wrapText="1"/>
      <protection locked="0"/>
    </xf>
    <xf numFmtId="49" fontId="0" fillId="0" borderId="0" xfId="0">
      <alignment vertical="top"/>
    </xf>
    <xf numFmtId="0" fontId="6" fillId="0" borderId="0" xfId="54" applyFont="1" applyFill="1" applyAlignment="1" applyProtection="1">
      <alignment vertical="center" wrapText="1"/>
    </xf>
    <xf numFmtId="0" fontId="32" fillId="7" borderId="0" xfId="54" applyFont="1" applyFill="1" applyBorder="1" applyAlignment="1" applyProtection="1">
      <alignment vertical="center" wrapText="1"/>
    </xf>
    <xf numFmtId="49" fontId="6" fillId="0" borderId="0" xfId="54" applyNumberFormat="1" applyFont="1" applyFill="1" applyAlignment="1" applyProtection="1">
      <alignment vertical="center" wrapText="1"/>
    </xf>
    <xf numFmtId="49" fontId="28" fillId="13" borderId="13" xfId="0" applyFont="1" applyFill="1" applyBorder="1" applyAlignment="1" applyProtection="1">
      <alignment horizontal="center" vertical="center"/>
    </xf>
    <xf numFmtId="49" fontId="6" fillId="7" borderId="5" xfId="54" applyNumberFormat="1"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49" fontId="28" fillId="13" borderId="15" xfId="0" applyFont="1" applyFill="1" applyBorder="1" applyAlignment="1" applyProtection="1">
      <alignment horizontal="left" vertical="center"/>
    </xf>
    <xf numFmtId="0" fontId="6" fillId="7" borderId="5" xfId="54" applyNumberFormat="1" applyFont="1" applyFill="1" applyBorder="1" applyAlignment="1" applyProtection="1">
      <alignment horizontal="left" vertical="center" wrapText="1" indent="1"/>
    </xf>
    <xf numFmtId="0" fontId="6" fillId="7" borderId="5" xfId="54" applyNumberFormat="1" applyFont="1" applyFill="1" applyBorder="1" applyAlignment="1" applyProtection="1">
      <alignment horizontal="left" vertical="center" wrapText="1" indent="2"/>
    </xf>
    <xf numFmtId="0" fontId="6" fillId="7" borderId="5" xfId="54" applyNumberFormat="1" applyFont="1" applyFill="1" applyBorder="1" applyAlignment="1" applyProtection="1">
      <alignment horizontal="left" vertical="center" wrapText="1" indent="3"/>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49" fontId="40" fillId="13" borderId="15" xfId="0" applyFont="1" applyFill="1" applyBorder="1" applyAlignment="1" applyProtection="1">
      <alignment horizontal="left" vertical="center" indent="1"/>
    </xf>
    <xf numFmtId="49" fontId="6" fillId="13" borderId="14"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indent="4"/>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49" fontId="6"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0" fillId="13" borderId="13" xfId="0" applyFont="1" applyFill="1" applyBorder="1" applyAlignment="1" applyProtection="1">
      <alignment vertical="center" wrapText="1"/>
    </xf>
    <xf numFmtId="49" fontId="40" fillId="13" borderId="15" xfId="0" applyFont="1" applyFill="1" applyBorder="1" applyAlignment="1" applyProtection="1">
      <alignment vertical="center"/>
    </xf>
    <xf numFmtId="49" fontId="40" fillId="13" borderId="15" xfId="0" applyFont="1" applyFill="1" applyBorder="1" applyAlignment="1" applyProtection="1">
      <alignment vertical="center" wrapText="1"/>
    </xf>
    <xf numFmtId="4" fontId="6" fillId="0" borderId="5" xfId="30" applyNumberFormat="1"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indent="7"/>
    </xf>
    <xf numFmtId="0" fontId="6" fillId="0" borderId="5" xfId="54" applyNumberFormat="1" applyFont="1" applyFill="1" applyBorder="1" applyAlignment="1" applyProtection="1">
      <alignment horizontal="left" vertical="center" wrapText="1"/>
    </xf>
    <xf numFmtId="0" fontId="6" fillId="7" borderId="5" xfId="54" applyFont="1" applyFill="1" applyBorder="1" applyAlignment="1" applyProtection="1">
      <alignment vertical="center" wrapText="1"/>
    </xf>
    <xf numFmtId="0" fontId="6" fillId="0" borderId="5" xfId="53" applyNumberFormat="1" applyFont="1" applyFill="1" applyBorder="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4" applyFont="1" applyFill="1" applyAlignment="1" applyProtection="1">
      <alignment vertical="center" wrapText="1"/>
    </xf>
    <xf numFmtId="49" fontId="6" fillId="0" borderId="5" xfId="53" applyNumberFormat="1" applyFont="1" applyFill="1" applyBorder="1" applyAlignment="1" applyProtection="1">
      <alignment vertical="center" wrapText="1"/>
    </xf>
    <xf numFmtId="49" fontId="74" fillId="0" borderId="0" xfId="0" applyFont="1">
      <alignment vertical="top"/>
    </xf>
    <xf numFmtId="0" fontId="74" fillId="0" borderId="0" xfId="54" applyFont="1" applyFill="1" applyAlignment="1" applyProtection="1">
      <alignment vertical="center"/>
    </xf>
    <xf numFmtId="49" fontId="74" fillId="0" borderId="0" xfId="0" applyFont="1" applyAlignment="1">
      <alignment vertical="top"/>
    </xf>
    <xf numFmtId="0" fontId="6" fillId="7" borderId="5" xfId="54" applyNumberFormat="1" applyFont="1" applyFill="1" applyBorder="1" applyAlignment="1" applyProtection="1">
      <alignment horizontal="left" vertical="center" wrapText="1"/>
    </xf>
    <xf numFmtId="49" fontId="40" fillId="13" borderId="13" xfId="0" applyFont="1" applyFill="1" applyBorder="1" applyAlignment="1" applyProtection="1">
      <alignment horizontal="left" vertical="center"/>
    </xf>
    <xf numFmtId="4" fontId="0" fillId="7" borderId="5" xfId="0" applyNumberFormat="1" applyFill="1" applyBorder="1" applyAlignment="1" applyProtection="1">
      <alignment horizontal="right" vertical="center"/>
    </xf>
    <xf numFmtId="49" fontId="37" fillId="0" borderId="5" xfId="53" applyNumberFormat="1" applyFont="1" applyFill="1" applyBorder="1" applyAlignment="1" applyProtection="1">
      <alignment vertical="center" wrapText="1"/>
    </xf>
    <xf numFmtId="49" fontId="0" fillId="0" borderId="0" xfId="0">
      <alignment vertical="top"/>
    </xf>
    <xf numFmtId="49" fontId="6" fillId="0" borderId="0" xfId="0" applyFont="1">
      <alignment vertical="top"/>
    </xf>
    <xf numFmtId="49" fontId="0" fillId="0" borderId="0" xfId="0">
      <alignment vertical="top"/>
    </xf>
    <xf numFmtId="49" fontId="32" fillId="0" borderId="0" xfId="0" applyFont="1" applyBorder="1">
      <alignment vertical="top"/>
    </xf>
    <xf numFmtId="49" fontId="40" fillId="13" borderId="15" xfId="0" applyFont="1" applyFill="1" applyBorder="1" applyAlignment="1" applyProtection="1">
      <alignment horizontal="left" vertical="center" indent="1"/>
    </xf>
    <xf numFmtId="49" fontId="6" fillId="0" borderId="0" xfId="0" applyNumberFormat="1" applyFont="1" applyAlignment="1">
      <alignment vertical="center"/>
    </xf>
    <xf numFmtId="49" fontId="6" fillId="0" borderId="0" xfId="0" applyFont="1">
      <alignment vertical="top"/>
    </xf>
    <xf numFmtId="49" fontId="40" fillId="13" borderId="15" xfId="0" applyFont="1" applyFill="1" applyBorder="1" applyAlignment="1" applyProtection="1">
      <alignment horizontal="left" vertical="center"/>
    </xf>
    <xf numFmtId="49" fontId="6" fillId="13" borderId="15" xfId="54" applyNumberFormat="1" applyFont="1" applyFill="1" applyBorder="1" applyAlignment="1" applyProtection="1">
      <alignment horizontal="left" vertical="center" wrapText="1" indent="4"/>
    </xf>
    <xf numFmtId="49" fontId="6" fillId="7" borderId="16" xfId="54" applyNumberFormat="1" applyFont="1" applyFill="1" applyBorder="1" applyAlignment="1" applyProtection="1">
      <alignment horizontal="center" vertical="center" wrapText="1"/>
    </xf>
    <xf numFmtId="0" fontId="0" fillId="0" borderId="0" xfId="0" applyNumberFormat="1" applyAlignment="1">
      <alignment vertical="center"/>
    </xf>
    <xf numFmtId="49" fontId="6" fillId="0" borderId="5" xfId="0" applyNumberFormat="1" applyFont="1" applyBorder="1" applyAlignment="1" applyProtection="1">
      <alignment vertical="top" wrapText="1"/>
    </xf>
    <xf numFmtId="0" fontId="0" fillId="13" borderId="15" xfId="0" applyNumberFormat="1" applyFill="1" applyBorder="1" applyAlignment="1" applyProtection="1">
      <alignment vertical="center"/>
    </xf>
    <xf numFmtId="49" fontId="0" fillId="0" borderId="0" xfId="0">
      <alignment vertical="top"/>
    </xf>
    <xf numFmtId="0" fontId="0" fillId="0" borderId="0" xfId="0" applyNumberFormat="1" applyAlignment="1">
      <alignment vertical="center"/>
    </xf>
    <xf numFmtId="0" fontId="40" fillId="13" borderId="13" xfId="0" applyNumberFormat="1" applyFont="1" applyFill="1" applyBorder="1" applyAlignment="1" applyProtection="1">
      <alignment horizontal="left" vertical="center"/>
    </xf>
    <xf numFmtId="0" fontId="40" fillId="13" borderId="15" xfId="0" applyNumberFormat="1" applyFont="1" applyFill="1" applyBorder="1" applyAlignment="1" applyProtection="1">
      <alignment horizontal="left" vertical="center"/>
    </xf>
    <xf numFmtId="0" fontId="40" fillId="13" borderId="14" xfId="0" applyNumberFormat="1" applyFont="1" applyFill="1" applyBorder="1" applyAlignment="1" applyProtection="1">
      <alignment horizontal="left" vertical="center"/>
    </xf>
    <xf numFmtId="0" fontId="0" fillId="0" borderId="0" xfId="0" applyNumberFormat="1" applyBorder="1" applyAlignment="1">
      <alignment vertical="center"/>
    </xf>
    <xf numFmtId="49" fontId="0" fillId="0" borderId="0" xfId="0" applyNumberFormat="1" applyAlignment="1">
      <alignment vertical="center"/>
    </xf>
    <xf numFmtId="0" fontId="6" fillId="0" borderId="0" xfId="53" applyNumberFormat="1" applyFont="1" applyFill="1" applyBorder="1" applyAlignment="1" applyProtection="1">
      <alignment horizontal="left" vertical="center" wrapText="1" indent="1"/>
    </xf>
    <xf numFmtId="0" fontId="0" fillId="0" borderId="0" xfId="52" applyFont="1" applyFill="1" applyBorder="1" applyAlignment="1" applyProtection="1">
      <alignment horizontal="right" vertical="center" wrapText="1" indent="1"/>
    </xf>
    <xf numFmtId="0" fontId="6" fillId="0" borderId="5" xfId="51" applyFont="1" applyFill="1" applyBorder="1" applyAlignment="1" applyProtection="1">
      <alignment vertical="center" wrapText="1"/>
    </xf>
    <xf numFmtId="0" fontId="6" fillId="0" borderId="0" xfId="47" applyFont="1" applyFill="1" applyBorder="1" applyAlignment="1" applyProtection="1">
      <alignment vertical="center" wrapText="1"/>
    </xf>
    <xf numFmtId="49" fontId="6" fillId="0" borderId="5" xfId="0" applyNumberFormat="1" applyFont="1" applyFill="1" applyBorder="1" applyAlignment="1" applyProtection="1">
      <alignment vertical="center" wrapText="1"/>
    </xf>
    <xf numFmtId="0" fontId="6" fillId="7" borderId="0" xfId="54" applyFont="1" applyFill="1" applyBorder="1" applyAlignment="1" applyProtection="1">
      <alignment vertical="center" wrapText="1"/>
    </xf>
    <xf numFmtId="0" fontId="8" fillId="7" borderId="0"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49" fontId="28" fillId="13" borderId="15" xfId="0" applyFont="1" applyFill="1" applyBorder="1" applyAlignment="1" applyProtection="1">
      <alignment horizontal="left" vertical="center"/>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0" fontId="6" fillId="0" borderId="0" xfId="47" applyFont="1" applyFill="1" applyBorder="1" applyAlignment="1" applyProtection="1">
      <alignment vertical="center" wrapText="1"/>
    </xf>
    <xf numFmtId="49" fontId="6" fillId="13" borderId="14" xfId="53" applyNumberFormat="1" applyFont="1" applyFill="1" applyBorder="1" applyAlignment="1" applyProtection="1">
      <alignment horizontal="center" vertical="center" wrapText="1"/>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0" fillId="13" borderId="15" xfId="53" applyNumberFormat="1" applyFont="1" applyFill="1" applyBorder="1" applyAlignment="1" applyProtection="1">
      <alignment horizontal="center" vertical="center" wrapText="1"/>
    </xf>
    <xf numFmtId="0" fontId="6" fillId="0" borderId="0" xfId="53" applyNumberFormat="1" applyFont="1" applyFill="1" applyBorder="1" applyAlignment="1" applyProtection="1">
      <alignment vertical="center" wrapText="1"/>
    </xf>
    <xf numFmtId="0" fontId="6" fillId="0" borderId="0" xfId="54" applyNumberFormat="1" applyFont="1" applyFill="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3" applyNumberFormat="1" applyFont="1" applyFill="1" applyBorder="1" applyAlignment="1" applyProtection="1">
      <alignment vertical="center" wrapText="1"/>
    </xf>
    <xf numFmtId="0" fontId="74" fillId="0" borderId="0" xfId="0" applyNumberFormat="1" applyFont="1" applyFill="1" applyBorder="1" applyAlignment="1">
      <alignment vertical="center"/>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49" fontId="6" fillId="11" borderId="5" xfId="53" applyNumberFormat="1" applyFont="1" applyFill="1" applyBorder="1" applyAlignment="1" applyProtection="1">
      <alignment horizontal="center" vertical="center" wrapText="1"/>
    </xf>
    <xf numFmtId="49" fontId="6" fillId="0" borderId="0"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29" fillId="7" borderId="23" xfId="33" applyNumberFormat="1" applyFont="1" applyFill="1" applyBorder="1" applyAlignment="1" applyProtection="1">
      <alignment horizontal="center" vertical="center" wrapText="1"/>
    </xf>
    <xf numFmtId="0" fontId="6" fillId="0" borderId="0" xfId="47" applyFont="1" applyFill="1" applyBorder="1" applyAlignment="1" applyProtection="1">
      <alignment horizontal="right" vertical="center" wrapText="1"/>
    </xf>
    <xf numFmtId="0" fontId="0" fillId="12" borderId="5" xfId="47"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0" fillId="0" borderId="0" xfId="0" applyNumberFormat="1" applyAlignment="1">
      <alignment horizontal="left" vertical="top" wrapText="1"/>
    </xf>
    <xf numFmtId="0" fontId="102" fillId="0" borderId="0" xfId="0" applyNumberFormat="1" applyFont="1" applyFill="1" applyBorder="1" applyAlignment="1" applyProtection="1">
      <alignment vertical="center"/>
    </xf>
    <xf numFmtId="49" fontId="56" fillId="0" borderId="0" xfId="54" applyNumberFormat="1" applyFont="1" applyFill="1" applyAlignment="1" applyProtection="1">
      <alignment vertical="center" wrapText="1"/>
    </xf>
    <xf numFmtId="0" fontId="105" fillId="7" borderId="0" xfId="54" applyFont="1" applyFill="1" applyBorder="1" applyAlignment="1" applyProtection="1">
      <alignment vertical="center" wrapText="1"/>
    </xf>
    <xf numFmtId="0" fontId="56" fillId="7" borderId="0" xfId="54" applyFont="1" applyFill="1" applyBorder="1" applyAlignment="1" applyProtection="1">
      <alignment vertical="center" wrapText="1"/>
    </xf>
    <xf numFmtId="0" fontId="6" fillId="7" borderId="0" xfId="52" applyFont="1" applyFill="1" applyBorder="1" applyAlignment="1" applyProtection="1">
      <alignment horizontal="right" vertical="center" wrapText="1" indent="1"/>
    </xf>
    <xf numFmtId="0" fontId="6" fillId="0" borderId="0" xfId="54" applyFont="1" applyFill="1" applyAlignment="1" applyProtection="1">
      <alignment vertical="center" wrapText="1"/>
    </xf>
    <xf numFmtId="49" fontId="6" fillId="0" borderId="5" xfId="54"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6" fillId="0" borderId="5" xfId="53" applyFont="1" applyBorder="1" applyAlignment="1" applyProtection="1">
      <alignment horizontal="left" vertical="center"/>
    </xf>
    <xf numFmtId="0" fontId="6" fillId="0" borderId="0" xfId="54" applyFont="1" applyFill="1" applyBorder="1" applyAlignment="1" applyProtection="1">
      <alignment vertical="center" wrapText="1"/>
    </xf>
    <xf numFmtId="0" fontId="6" fillId="8" borderId="5" xfId="53" applyNumberFormat="1" applyFont="1" applyFill="1" applyBorder="1" applyAlignment="1" applyProtection="1">
      <alignment horizontal="left" vertical="center" wrapText="1"/>
    </xf>
    <xf numFmtId="0" fontId="66" fillId="0" borderId="0" xfId="54" applyFont="1" applyFill="1" applyAlignment="1" applyProtection="1">
      <alignment vertical="center" wrapText="1"/>
    </xf>
    <xf numFmtId="49" fontId="74" fillId="0" borderId="0" xfId="54" applyNumberFormat="1" applyFont="1" applyFill="1" applyAlignment="1" applyProtection="1">
      <alignment vertical="center" wrapText="1"/>
    </xf>
    <xf numFmtId="0" fontId="74" fillId="0" borderId="0" xfId="54" applyFont="1" applyFill="1" applyAlignment="1" applyProtection="1">
      <alignment vertical="center" wrapText="1"/>
    </xf>
    <xf numFmtId="0" fontId="32" fillId="0" borderId="0" xfId="54" applyFont="1" applyFill="1" applyAlignment="1" applyProtection="1">
      <alignment vertical="center" wrapText="1"/>
    </xf>
    <xf numFmtId="0" fontId="6" fillId="0" borderId="5" xfId="47" applyNumberFormat="1" applyFont="1" applyFill="1" applyBorder="1" applyAlignment="1" applyProtection="1">
      <alignment horizontal="center" vertical="center" wrapText="1"/>
    </xf>
    <xf numFmtId="49" fontId="80" fillId="7" borderId="0" xfId="33" applyNumberFormat="1" applyFont="1" applyFill="1" applyBorder="1" applyAlignment="1" applyProtection="1">
      <alignment horizontal="center" vertical="center" wrapText="1"/>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1"/>
    </xf>
    <xf numFmtId="0" fontId="6" fillId="0" borderId="5"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6" fillId="0" borderId="5" xfId="47" applyFont="1" applyFill="1" applyBorder="1" applyAlignment="1" applyProtection="1">
      <alignment horizontal="left" vertical="center" wrapText="1" indent="4"/>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49" fontId="6" fillId="0" borderId="0" xfId="54" applyNumberFormat="1"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49" fontId="6" fillId="10" borderId="5" xfId="35" applyNumberFormat="1" applyFont="1" applyFill="1" applyBorder="1" applyAlignment="1" applyProtection="1">
      <alignment horizontal="center" vertical="top" wrapText="1"/>
    </xf>
    <xf numFmtId="0" fontId="56" fillId="0" borderId="0" xfId="54" applyFont="1" applyFill="1" applyAlignment="1" applyProtection="1">
      <alignment vertical="center" wrapText="1"/>
    </xf>
    <xf numFmtId="0" fontId="74" fillId="0" borderId="0" xfId="54" applyFont="1" applyFill="1" applyAlignment="1" applyProtection="1">
      <alignment vertical="center"/>
    </xf>
    <xf numFmtId="0" fontId="6" fillId="0" borderId="5" xfId="47" applyFont="1" applyFill="1" applyBorder="1" applyAlignment="1" applyProtection="1">
      <alignment horizontal="left" vertical="center" wrapText="1" indent="2"/>
    </xf>
    <xf numFmtId="0" fontId="106" fillId="7" borderId="0" xfId="54" applyFont="1" applyFill="1" applyBorder="1" applyAlignment="1" applyProtection="1">
      <alignment horizontal="center" vertical="center" wrapText="1"/>
    </xf>
    <xf numFmtId="0" fontId="56" fillId="0" borderId="0" xfId="53" applyNumberFormat="1" applyFont="1" applyFill="1" applyBorder="1" applyAlignment="1" applyProtection="1">
      <alignment vertical="center" wrapText="1"/>
    </xf>
    <xf numFmtId="0" fontId="56" fillId="0" borderId="0" xfId="54" applyFont="1" applyFill="1" applyBorder="1" applyAlignment="1" applyProtection="1">
      <alignment vertical="center" wrapText="1"/>
    </xf>
    <xf numFmtId="49" fontId="40" fillId="13" borderId="17" xfId="0" applyFont="1" applyFill="1" applyBorder="1" applyAlignment="1" applyProtection="1">
      <alignment vertical="center" wrapText="1"/>
    </xf>
    <xf numFmtId="49" fontId="40" fillId="13" borderId="17" xfId="0" applyFont="1" applyFill="1" applyBorder="1" applyAlignment="1" applyProtection="1">
      <alignment vertical="center"/>
    </xf>
    <xf numFmtId="49" fontId="6" fillId="13" borderId="17" xfId="54" applyNumberFormat="1" applyFont="1" applyFill="1" applyBorder="1" applyAlignment="1" applyProtection="1">
      <alignment horizontal="left" vertical="center" wrapText="1" indent="4"/>
    </xf>
    <xf numFmtId="0" fontId="6" fillId="0" borderId="14" xfId="54" applyNumberFormat="1" applyFont="1" applyFill="1" applyBorder="1" applyAlignment="1" applyProtection="1">
      <alignment horizontal="left" vertical="center" wrapText="1" indent="4"/>
    </xf>
    <xf numFmtId="0" fontId="6" fillId="0" borderId="13" xfId="54" applyNumberFormat="1" applyFont="1" applyFill="1" applyBorder="1" applyAlignment="1" applyProtection="1">
      <alignment horizontal="left" vertical="center" wrapText="1" indent="6"/>
    </xf>
    <xf numFmtId="4" fontId="0" fillId="7" borderId="13" xfId="0" applyNumberFormat="1" applyFill="1" applyBorder="1" applyAlignment="1" applyProtection="1">
      <alignment horizontal="right" vertical="center"/>
    </xf>
    <xf numFmtId="49" fontId="56" fillId="0" borderId="46" xfId="53" applyNumberFormat="1" applyFont="1" applyFill="1" applyBorder="1" applyAlignment="1" applyProtection="1">
      <alignment horizontal="center" vertical="center" wrapText="1"/>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33" fillId="0" borderId="20" xfId="54" applyFont="1" applyFill="1" applyBorder="1" applyAlignment="1" applyProtection="1">
      <alignment horizontal="center"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0" fontId="6" fillId="0" borderId="0" xfId="54" applyFont="1" applyFill="1" applyAlignment="1" applyProtection="1">
      <alignment vertical="center" wrapText="1"/>
    </xf>
    <xf numFmtId="49" fontId="32" fillId="0" borderId="0" xfId="0" applyFont="1" applyBorder="1">
      <alignment vertical="top"/>
    </xf>
    <xf numFmtId="0" fontId="33" fillId="0" borderId="0" xfId="54" applyFont="1" applyFill="1" applyAlignment="1" applyProtection="1">
      <alignment horizontal="center" vertical="center" wrapText="1"/>
    </xf>
    <xf numFmtId="49" fontId="6" fillId="0" borderId="0" xfId="0" applyFont="1" applyBorder="1">
      <alignment vertical="top"/>
    </xf>
    <xf numFmtId="49" fontId="6" fillId="0" borderId="0" xfId="0" applyFont="1" applyBorder="1" applyAlignment="1">
      <alignment vertical="top"/>
    </xf>
    <xf numFmtId="0" fontId="74" fillId="0" borderId="0" xfId="54" applyFont="1" applyFill="1" applyBorder="1" applyAlignment="1" applyProtection="1">
      <alignment vertical="center" wrapText="1"/>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33" fillId="0" borderId="0" xfId="54" applyFont="1" applyFill="1" applyAlignment="1" applyProtection="1">
      <alignment horizontal="center" vertical="center" wrapText="1"/>
    </xf>
    <xf numFmtId="49" fontId="6" fillId="0" borderId="0" xfId="0" applyNumberFormat="1" applyFont="1" applyAlignment="1">
      <alignment vertical="center"/>
    </xf>
    <xf numFmtId="49" fontId="6" fillId="0" borderId="0" xfId="0" applyFont="1">
      <alignment vertical="top"/>
    </xf>
    <xf numFmtId="49" fontId="6" fillId="0" borderId="0" xfId="0" applyFont="1" applyBorder="1">
      <alignment vertical="top"/>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49" fontId="74" fillId="0" borderId="0" xfId="0" applyFont="1" applyBorder="1">
      <alignment vertical="top"/>
    </xf>
    <xf numFmtId="49" fontId="74" fillId="0" borderId="0" xfId="0" applyNumberFormat="1" applyFont="1" applyBorder="1" applyAlignment="1">
      <alignment vertical="center"/>
    </xf>
    <xf numFmtId="0" fontId="33" fillId="7" borderId="0" xfId="54" applyFont="1" applyFill="1" applyBorder="1" applyAlignment="1" applyProtection="1">
      <alignment vertical="center" wrapText="1"/>
    </xf>
    <xf numFmtId="0" fontId="11" fillId="0" borderId="0" xfId="54" applyFont="1" applyFill="1" applyBorder="1" applyAlignment="1" applyProtection="1">
      <alignment horizontal="center" vertical="center" wrapText="1"/>
    </xf>
    <xf numFmtId="0" fontId="11" fillId="0" borderId="0" xfId="54" applyFont="1" applyFill="1" applyBorder="1" applyAlignment="1" applyProtection="1">
      <alignment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49" fontId="6" fillId="0" borderId="0" xfId="54" applyNumberFormat="1" applyFont="1" applyFill="1" applyAlignment="1" applyProtection="1">
      <alignment vertical="center" wrapText="1"/>
    </xf>
    <xf numFmtId="0" fontId="11" fillId="0" borderId="0" xfId="54" applyFont="1" applyFill="1" applyAlignment="1" applyProtection="1">
      <alignment horizontal="center" vertical="center" wrapText="1"/>
    </xf>
    <xf numFmtId="0" fontId="6" fillId="0" borderId="0" xfId="54" applyFont="1" applyFill="1" applyBorder="1" applyAlignment="1" applyProtection="1">
      <alignment vertical="center" wrapText="1"/>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49" fontId="6" fillId="0" borderId="0" xfId="0" applyNumberFormat="1" applyFont="1" applyAlignment="1">
      <alignment vertical="center"/>
    </xf>
    <xf numFmtId="49" fontId="6" fillId="0" borderId="0" xfId="0" applyFont="1">
      <alignment vertical="top"/>
    </xf>
    <xf numFmtId="49" fontId="6" fillId="13" borderId="18" xfId="53" applyNumberFormat="1" applyFont="1" applyFill="1" applyBorder="1" applyAlignment="1" applyProtection="1">
      <alignment horizontal="center"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0" fontId="0" fillId="0" borderId="0" xfId="0" applyNumberFormat="1" applyFill="1" applyBorder="1" applyAlignment="1">
      <alignment vertical="center"/>
    </xf>
    <xf numFmtId="0" fontId="74" fillId="0" borderId="0" xfId="54" applyFont="1" applyFill="1" applyAlignment="1" applyProtection="1">
      <alignment vertical="center" wrapText="1"/>
    </xf>
    <xf numFmtId="0" fontId="41" fillId="7" borderId="0" xfId="54" applyFont="1" applyFill="1" applyBorder="1" applyAlignment="1" applyProtection="1">
      <alignment vertical="top" wrapText="1"/>
    </xf>
    <xf numFmtId="49" fontId="74" fillId="0" borderId="0" xfId="0" applyFont="1">
      <alignment vertical="top"/>
    </xf>
    <xf numFmtId="0" fontId="74" fillId="0" borderId="0" xfId="53" applyNumberFormat="1" applyFont="1" applyFill="1" applyBorder="1" applyAlignment="1" applyProtection="1">
      <alignment vertical="center" wrapText="1"/>
    </xf>
    <xf numFmtId="49" fontId="74" fillId="0" borderId="0" xfId="0" applyFont="1" applyAlignment="1">
      <alignment vertical="top"/>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74" fillId="0" borderId="0" xfId="54" applyFont="1" applyFill="1" applyBorder="1" applyAlignment="1" applyProtection="1">
      <alignment vertical="center" wrapText="1"/>
    </xf>
    <xf numFmtId="49" fontId="74" fillId="0" borderId="0" xfId="0" applyFont="1" applyBorder="1">
      <alignment vertical="top"/>
    </xf>
    <xf numFmtId="49" fontId="74" fillId="0" borderId="0" xfId="0" applyNumberFormat="1" applyFont="1" applyAlignment="1">
      <alignment vertical="center"/>
    </xf>
    <xf numFmtId="0" fontId="74" fillId="0" borderId="0" xfId="54" applyFont="1" applyFill="1" applyAlignment="1" applyProtection="1">
      <alignment horizontal="center" vertical="center" wrapText="1"/>
    </xf>
    <xf numFmtId="0" fontId="6" fillId="0" borderId="0" xfId="54" applyFont="1" applyFill="1" applyAlignment="1" applyProtection="1">
      <alignment vertical="top" wrapText="1"/>
    </xf>
    <xf numFmtId="0" fontId="6" fillId="0" borderId="16" xfId="54" applyNumberFormat="1" applyFont="1" applyFill="1" applyBorder="1" applyAlignment="1" applyProtection="1">
      <alignment vertical="center" wrapText="1"/>
    </xf>
    <xf numFmtId="0" fontId="6" fillId="0" borderId="0"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0" xfId="47" applyFont="1" applyFill="1" applyBorder="1" applyAlignment="1" applyProtection="1">
      <alignment horizontal="right" vertical="center" wrapText="1"/>
    </xf>
    <xf numFmtId="0" fontId="29" fillId="7" borderId="23" xfId="33" applyNumberFormat="1" applyFont="1" applyFill="1" applyBorder="1" applyAlignment="1" applyProtection="1">
      <alignment horizontal="center" vertical="center" wrapText="1"/>
    </xf>
    <xf numFmtId="0" fontId="74" fillId="0" borderId="0" xfId="54"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0" fontId="0" fillId="12" borderId="5" xfId="47" applyFont="1" applyFill="1" applyBorder="1" applyAlignment="1" applyProtection="1">
      <alignment horizontal="center" vertical="center" wrapText="1"/>
    </xf>
    <xf numFmtId="0" fontId="6" fillId="0" borderId="5" xfId="54"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6" fillId="0" borderId="5" xfId="51" applyFont="1" applyFill="1" applyBorder="1" applyAlignment="1" applyProtection="1">
      <alignment vertical="top" wrapText="1"/>
    </xf>
    <xf numFmtId="0" fontId="0" fillId="0" borderId="16" xfId="0" applyNumberFormat="1" applyBorder="1" applyAlignment="1">
      <alignment vertical="top" wrapText="1"/>
    </xf>
    <xf numFmtId="0" fontId="6" fillId="0" borderId="16" xfId="51" applyFont="1" applyFill="1" applyBorder="1" applyAlignment="1" applyProtection="1">
      <alignment vertical="center" wrapText="1"/>
    </xf>
    <xf numFmtId="0" fontId="0" fillId="0" borderId="16" xfId="0" applyNumberFormat="1" applyBorder="1">
      <alignment vertical="top"/>
    </xf>
    <xf numFmtId="0" fontId="0" fillId="0" borderId="5" xfId="51" applyFont="1" applyFill="1" applyBorder="1" applyAlignment="1" applyProtection="1">
      <alignment horizontal="right" vertical="top" wrapText="1"/>
    </xf>
    <xf numFmtId="49" fontId="6" fillId="0" borderId="5" xfId="0" applyNumberFormat="1" applyFont="1" applyBorder="1" applyAlignment="1" applyProtection="1">
      <alignment horizontal="right" vertical="top"/>
    </xf>
    <xf numFmtId="49" fontId="6" fillId="0" borderId="16" xfId="0" applyNumberFormat="1" applyFont="1" applyBorder="1" applyAlignment="1" applyProtection="1">
      <alignment horizontal="right" vertical="top"/>
    </xf>
    <xf numFmtId="49" fontId="40" fillId="13" borderId="15" xfId="0" applyFont="1" applyFill="1" applyBorder="1" applyAlignment="1" applyProtection="1">
      <alignment horizontal="left" vertical="center" indent="3"/>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11" fillId="0" borderId="0" xfId="54" applyFont="1" applyFill="1" applyAlignment="1" applyProtection="1">
      <alignment vertical="center" wrapText="1"/>
    </xf>
    <xf numFmtId="0" fontId="11" fillId="0" borderId="0" xfId="54" applyFont="1" applyFill="1" applyAlignment="1" applyProtection="1">
      <alignment horizontal="center" vertical="center" wrapText="1"/>
    </xf>
    <xf numFmtId="0" fontId="33" fillId="0" borderId="0" xfId="54" applyFont="1" applyFill="1" applyAlignment="1" applyProtection="1">
      <alignment horizontal="center" vertical="center" wrapText="1"/>
    </xf>
    <xf numFmtId="49" fontId="6" fillId="0" borderId="0" xfId="0" applyFont="1">
      <alignment vertical="top"/>
    </xf>
    <xf numFmtId="0" fontId="41" fillId="7" borderId="0" xfId="54" applyFont="1" applyFill="1" applyBorder="1" applyAlignment="1" applyProtection="1">
      <alignment vertical="top" wrapText="1"/>
    </xf>
    <xf numFmtId="49" fontId="74" fillId="0" borderId="0" xfId="0" applyFont="1">
      <alignment vertical="top"/>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74" fillId="0" borderId="0" xfId="0" applyFont="1" applyFill="1" applyBorder="1" applyProtection="1">
      <alignment vertical="top"/>
    </xf>
    <xf numFmtId="49" fontId="74" fillId="0" borderId="0" xfId="0" applyFont="1" applyBorder="1">
      <alignment vertical="top"/>
    </xf>
    <xf numFmtId="49" fontId="74" fillId="0" borderId="0" xfId="0" applyNumberFormat="1" applyFont="1" applyBorder="1" applyAlignment="1">
      <alignment vertical="center"/>
    </xf>
    <xf numFmtId="49" fontId="74" fillId="0" borderId="0" xfId="0" applyNumberFormat="1" applyFont="1" applyAlignment="1">
      <alignment vertical="center"/>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11" fillId="0" borderId="0" xfId="54" applyFont="1" applyFill="1" applyAlignment="1" applyProtection="1">
      <alignment vertical="center" wrapText="1"/>
    </xf>
    <xf numFmtId="0" fontId="11" fillId="0" borderId="0" xfId="54" applyFont="1" applyFill="1" applyAlignment="1" applyProtection="1">
      <alignment horizontal="center" vertical="center" wrapText="1"/>
    </xf>
    <xf numFmtId="0" fontId="33" fillId="0" borderId="0" xfId="54" applyFont="1" applyFill="1" applyAlignment="1" applyProtection="1">
      <alignment horizontal="center" vertical="center" wrapText="1"/>
    </xf>
    <xf numFmtId="0" fontId="6" fillId="9" borderId="5" xfId="54" applyNumberFormat="1" applyFont="1" applyFill="1" applyBorder="1" applyAlignment="1" applyProtection="1">
      <alignment horizontal="left" vertical="center" wrapText="1" indent="6"/>
      <protection locked="0"/>
    </xf>
    <xf numFmtId="49" fontId="6" fillId="0" borderId="0" xfId="0" applyFont="1">
      <alignment vertical="top"/>
    </xf>
    <xf numFmtId="49" fontId="6" fillId="9" borderId="5" xfId="54" applyNumberFormat="1" applyFont="1" applyFill="1" applyBorder="1" applyAlignment="1" applyProtection="1">
      <alignment horizontal="left" vertical="center" wrapText="1" indent="7"/>
      <protection locked="0"/>
    </xf>
    <xf numFmtId="49" fontId="6" fillId="9" borderId="5" xfId="54" applyNumberFormat="1" applyFont="1" applyFill="1" applyBorder="1" applyAlignment="1" applyProtection="1">
      <alignment horizontal="left" vertical="center" wrapText="1" indent="4"/>
      <protection locked="0"/>
    </xf>
    <xf numFmtId="49" fontId="6" fillId="9" borderId="5" xfId="49" applyNumberFormat="1" applyFont="1" applyFill="1" applyBorder="1" applyAlignment="1" applyProtection="1">
      <alignment horizontal="left" vertical="center" wrapText="1"/>
      <protection locked="0"/>
    </xf>
    <xf numFmtId="49" fontId="6" fillId="2" borderId="5" xfId="30" applyNumberFormat="1" applyFont="1" applyFill="1" applyBorder="1" applyAlignment="1" applyProtection="1">
      <alignment horizontal="left" vertical="center" wrapText="1"/>
      <protection locked="0"/>
    </xf>
    <xf numFmtId="4" fontId="0" fillId="9" borderId="5" xfId="0" applyNumberFormat="1" applyFill="1" applyBorder="1" applyAlignment="1" applyProtection="1">
      <alignment horizontal="right" vertical="center" wrapText="1"/>
      <protection locked="0"/>
    </xf>
    <xf numFmtId="0" fontId="41" fillId="7" borderId="0" xfId="54" applyFont="1" applyFill="1" applyBorder="1" applyAlignment="1" applyProtection="1">
      <alignment vertical="top" wrapText="1"/>
    </xf>
    <xf numFmtId="49" fontId="74" fillId="0" borderId="0" xfId="0" applyFont="1">
      <alignment vertical="top"/>
    </xf>
    <xf numFmtId="167" fontId="6" fillId="9" borderId="5" xfId="30" applyNumberFormat="1" applyFont="1" applyFill="1" applyBorder="1" applyAlignment="1" applyProtection="1">
      <alignment horizontal="right" vertical="center" wrapText="1"/>
      <protection locked="0"/>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74" fillId="0" borderId="0" xfId="0" applyFont="1" applyFill="1" applyBorder="1" applyProtection="1">
      <alignment vertical="top"/>
    </xf>
    <xf numFmtId="49" fontId="74" fillId="0" borderId="0" xfId="0" applyFont="1" applyBorder="1">
      <alignment vertical="top"/>
    </xf>
    <xf numFmtId="49" fontId="74" fillId="0" borderId="0" xfId="0" applyNumberFormat="1" applyFont="1" applyBorder="1" applyAlignment="1">
      <alignment vertical="center"/>
    </xf>
    <xf numFmtId="49" fontId="74" fillId="0" borderId="0" xfId="0" applyNumberFormat="1" applyFont="1" applyAlignment="1">
      <alignment vertical="center"/>
    </xf>
    <xf numFmtId="49" fontId="6" fillId="9" borderId="5" xfId="53" applyNumberFormat="1" applyFont="1" applyFill="1" applyBorder="1" applyAlignment="1" applyProtection="1">
      <alignment horizontal="left" vertical="center" wrapText="1"/>
      <protection locked="0"/>
    </xf>
    <xf numFmtId="49" fontId="6" fillId="0" borderId="5" xfId="53" applyNumberFormat="1" applyFont="1" applyFill="1" applyBorder="1" applyAlignment="1" applyProtection="1">
      <alignment horizontal="center" vertical="center" wrapText="1"/>
    </xf>
    <xf numFmtId="49" fontId="6" fillId="0" borderId="5" xfId="33" applyNumberFormat="1" applyFont="1" applyFill="1" applyBorder="1" applyAlignment="1" applyProtection="1">
      <alignment horizontal="center" vertical="center" wrapText="1"/>
    </xf>
    <xf numFmtId="0" fontId="40" fillId="0" borderId="5" xfId="0" applyNumberFormat="1" applyFont="1" applyFill="1" applyBorder="1" applyAlignment="1" applyProtection="1">
      <alignment horizontal="left" vertical="center"/>
    </xf>
    <xf numFmtId="49" fontId="69" fillId="9" borderId="5" xfId="30"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0" fontId="6" fillId="9" borderId="5" xfId="54" applyNumberFormat="1" applyFont="1" applyFill="1" applyBorder="1" applyAlignment="1" applyProtection="1">
      <alignment horizontal="left" vertical="center" wrapText="1"/>
      <protection locked="0"/>
    </xf>
    <xf numFmtId="167" fontId="6" fillId="0" borderId="5" xfId="30" applyNumberFormat="1" applyFont="1" applyFill="1" applyBorder="1" applyAlignment="1" applyProtection="1">
      <alignment horizontal="right" vertical="center" wrapText="1"/>
    </xf>
    <xf numFmtId="167" fontId="6" fillId="0" borderId="5" xfId="30" applyNumberFormat="1" applyFont="1" applyFill="1" applyBorder="1" applyAlignment="1" applyProtection="1">
      <alignment vertical="center" wrapText="1"/>
    </xf>
    <xf numFmtId="4" fontId="6" fillId="0" borderId="5" xfId="54" applyNumberFormat="1" applyFont="1" applyFill="1" applyBorder="1" applyAlignment="1" applyProtection="1">
      <alignment horizontal="left" vertical="center" wrapText="1"/>
    </xf>
    <xf numFmtId="0" fontId="0" fillId="0" borderId="0" xfId="0" applyNumberFormat="1">
      <alignment vertical="top"/>
    </xf>
    <xf numFmtId="0" fontId="74" fillId="0" borderId="0" xfId="54" applyFont="1" applyFill="1" applyAlignment="1" applyProtection="1">
      <alignment vertical="top" wrapText="1"/>
    </xf>
    <xf numFmtId="49" fontId="56" fillId="0" borderId="0" xfId="52" applyNumberFormat="1" applyFont="1" applyFill="1" applyBorder="1" applyAlignment="1" applyProtection="1">
      <alignment horizontal="left" vertical="center" wrapText="1" indent="1"/>
    </xf>
    <xf numFmtId="0" fontId="102" fillId="0" borderId="0" xfId="52" applyFont="1" applyFill="1" applyBorder="1" applyAlignment="1" applyProtection="1">
      <alignment horizontal="right" vertical="center" wrapText="1" indent="1"/>
    </xf>
    <xf numFmtId="0" fontId="0" fillId="7" borderId="0" xfId="52" applyFont="1" applyFill="1" applyBorder="1" applyAlignment="1" applyProtection="1">
      <alignment horizontal="right" vertical="center" wrapText="1" indent="1"/>
    </xf>
    <xf numFmtId="0" fontId="55" fillId="0" borderId="0" xfId="52" applyFont="1" applyFill="1" applyAlignment="1" applyProtection="1">
      <alignment horizontal="left" vertical="center" wrapText="1"/>
    </xf>
    <xf numFmtId="0" fontId="55" fillId="0" borderId="0" xfId="52" applyFont="1" applyAlignment="1" applyProtection="1">
      <alignment horizontal="center" vertical="center" wrapText="1"/>
    </xf>
    <xf numFmtId="0" fontId="56" fillId="0" borderId="0" xfId="52" applyFont="1" applyFill="1" applyAlignment="1" applyProtection="1">
      <alignment horizontal="left" vertical="center" wrapText="1"/>
    </xf>
    <xf numFmtId="0" fontId="107" fillId="0" borderId="0" xfId="52" applyFont="1" applyAlignment="1" applyProtection="1">
      <alignment vertical="center" wrapText="1"/>
    </xf>
    <xf numFmtId="0" fontId="56" fillId="7" borderId="0" xfId="52" applyFont="1" applyFill="1" applyBorder="1" applyAlignment="1" applyProtection="1">
      <alignment vertical="center" wrapText="1"/>
    </xf>
    <xf numFmtId="0" fontId="56" fillId="0" borderId="0" xfId="52" applyFont="1" applyAlignment="1" applyProtection="1">
      <alignment vertical="center" wrapText="1"/>
    </xf>
    <xf numFmtId="0" fontId="6" fillId="7" borderId="0" xfId="52" applyNumberFormat="1" applyFont="1" applyFill="1" applyBorder="1" applyAlignment="1" applyProtection="1">
      <alignment horizontal="center" vertical="center" wrapText="1"/>
    </xf>
    <xf numFmtId="0" fontId="0" fillId="7" borderId="0" xfId="52" applyFont="1" applyFill="1" applyBorder="1" applyAlignment="1" applyProtection="1">
      <alignment horizontal="right" vertical="center" wrapText="1" indent="1"/>
    </xf>
    <xf numFmtId="0" fontId="58" fillId="0" borderId="0" xfId="52" applyFont="1" applyFill="1" applyAlignment="1" applyProtection="1">
      <alignment horizontal="left" vertical="center" wrapText="1"/>
    </xf>
    <xf numFmtId="0" fontId="59" fillId="0" borderId="0" xfId="52" applyFont="1" applyAlignment="1" applyProtection="1">
      <alignment vertical="center" wrapText="1"/>
    </xf>
    <xf numFmtId="0" fontId="57" fillId="0" borderId="0" xfId="52" applyFont="1" applyAlignment="1" applyProtection="1">
      <alignment vertical="center" wrapText="1"/>
    </xf>
    <xf numFmtId="0" fontId="58" fillId="0" borderId="0" xfId="52" applyFont="1" applyAlignment="1" applyProtection="1">
      <alignment horizontal="center" vertical="center" wrapText="1"/>
    </xf>
    <xf numFmtId="0" fontId="57" fillId="7" borderId="0" xfId="52" applyFont="1" applyFill="1" applyBorder="1" applyAlignment="1" applyProtection="1">
      <alignment horizontal="right" vertical="center" wrapText="1" indent="1"/>
    </xf>
    <xf numFmtId="14" fontId="57" fillId="7" borderId="0" xfId="52" applyNumberFormat="1" applyFont="1" applyFill="1" applyBorder="1" applyAlignment="1" applyProtection="1">
      <alignment horizontal="left" vertical="center" wrapText="1"/>
    </xf>
    <xf numFmtId="0" fontId="58" fillId="7" borderId="0" xfId="52" applyNumberFormat="1" applyFont="1" applyFill="1" applyBorder="1" applyAlignment="1" applyProtection="1">
      <alignment horizontal="center" vertical="center" wrapText="1"/>
    </xf>
    <xf numFmtId="0" fontId="57" fillId="7" borderId="0" xfId="52" applyNumberFormat="1" applyFont="1" applyFill="1" applyBorder="1" applyAlignment="1" applyProtection="1">
      <alignment horizontal="left" vertical="center" wrapText="1" indent="1"/>
    </xf>
    <xf numFmtId="0" fontId="57" fillId="7" borderId="0" xfId="52" applyFont="1" applyFill="1" applyBorder="1" applyAlignment="1" applyProtection="1">
      <alignment horizontal="center" vertical="center" wrapText="1"/>
    </xf>
    <xf numFmtId="0" fontId="55" fillId="0" borderId="0" xfId="52" applyFont="1" applyFill="1" applyAlignment="1" applyProtection="1">
      <alignment horizontal="left" vertical="center" wrapText="1"/>
    </xf>
    <xf numFmtId="0" fontId="55" fillId="0" borderId="0" xfId="52" applyFont="1" applyAlignment="1" applyProtection="1">
      <alignment horizontal="center" vertical="center" wrapText="1"/>
    </xf>
    <xf numFmtId="0" fontId="56" fillId="0" borderId="0" xfId="52" applyFont="1" applyFill="1" applyAlignment="1" applyProtection="1">
      <alignment horizontal="left" vertical="center" wrapText="1"/>
    </xf>
    <xf numFmtId="0" fontId="107" fillId="0" borderId="0" xfId="52" applyFont="1" applyAlignment="1" applyProtection="1">
      <alignment vertical="center" wrapText="1"/>
    </xf>
    <xf numFmtId="0" fontId="56" fillId="7" borderId="0" xfId="52" applyFont="1" applyFill="1" applyBorder="1" applyAlignment="1" applyProtection="1">
      <alignment vertical="center" wrapText="1"/>
    </xf>
    <xf numFmtId="0" fontId="56" fillId="0" borderId="0" xfId="52" applyFont="1" applyAlignment="1" applyProtection="1">
      <alignment vertical="center" wrapText="1"/>
    </xf>
    <xf numFmtId="49" fontId="0" fillId="0" borderId="0" xfId="0">
      <alignment vertical="top"/>
    </xf>
    <xf numFmtId="49" fontId="0" fillId="0" borderId="0" xfId="0" applyProtection="1">
      <alignment vertical="top"/>
    </xf>
    <xf numFmtId="49" fontId="0" fillId="10" borderId="0" xfId="0" applyFill="1" applyProtection="1">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0" fontId="6" fillId="0" borderId="5" xfId="51" applyFont="1" applyFill="1" applyBorder="1" applyAlignment="1" applyProtection="1">
      <alignment vertical="center" wrapText="1"/>
    </xf>
    <xf numFmtId="0" fontId="33" fillId="7" borderId="0" xfId="54" applyFont="1" applyFill="1" applyBorder="1" applyAlignment="1" applyProtection="1">
      <alignment horizontal="center" vertical="center" wrapText="1"/>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49" fontId="6" fillId="0" borderId="0" xfId="0" applyNumberFormat="1" applyFont="1">
      <alignment vertical="top"/>
    </xf>
    <xf numFmtId="0" fontId="6" fillId="7" borderId="5" xfId="54" applyFont="1" applyFill="1" applyBorder="1" applyAlignment="1" applyProtection="1">
      <alignment horizontal="center" vertical="center" wrapText="1"/>
    </xf>
    <xf numFmtId="0" fontId="0" fillId="0" borderId="5" xfId="33" applyFont="1" applyFill="1" applyBorder="1" applyAlignment="1" applyProtection="1">
      <alignment horizontal="center" vertical="center" wrapText="1"/>
    </xf>
    <xf numFmtId="0" fontId="6" fillId="13" borderId="13" xfId="54" applyFont="1" applyFill="1" applyBorder="1" applyAlignment="1" applyProtection="1">
      <alignment vertical="center" wrapText="1"/>
    </xf>
    <xf numFmtId="49" fontId="6" fillId="0" borderId="5" xfId="0" applyNumberFormat="1" applyFont="1" applyBorder="1" applyProtection="1">
      <alignment vertical="top"/>
    </xf>
    <xf numFmtId="0" fontId="6" fillId="9" borderId="5" xfId="54" applyNumberFormat="1" applyFont="1" applyFill="1" applyBorder="1" applyAlignment="1" applyProtection="1">
      <alignment horizontal="left" vertical="center" wrapText="1" indent="6"/>
      <protection locked="0"/>
    </xf>
    <xf numFmtId="49" fontId="40" fillId="13" borderId="15" xfId="0" applyFont="1" applyFill="1" applyBorder="1" applyAlignment="1" applyProtection="1">
      <alignment horizontal="left" vertical="center" indent="1"/>
    </xf>
    <xf numFmtId="0" fontId="6" fillId="0" borderId="5" xfId="54" applyFont="1" applyFill="1" applyBorder="1" applyAlignment="1" applyProtection="1">
      <alignment vertical="center" wrapText="1"/>
    </xf>
    <xf numFmtId="49" fontId="6" fillId="9" borderId="5" xfId="49" applyNumberFormat="1" applyFont="1" applyFill="1" applyBorder="1" applyAlignment="1" applyProtection="1">
      <alignment horizontal="left" vertical="center" wrapText="1"/>
      <protection locked="0"/>
    </xf>
    <xf numFmtId="49" fontId="6" fillId="0" borderId="0" xfId="35">
      <alignment vertical="top"/>
    </xf>
    <xf numFmtId="49" fontId="6" fillId="0" borderId="29" xfId="0" applyNumberFormat="1" applyFont="1" applyBorder="1" applyAlignment="1" applyProtection="1">
      <alignment vertical="top" wrapText="1"/>
    </xf>
    <xf numFmtId="0" fontId="72" fillId="0" borderId="0" xfId="54" applyFont="1" applyFill="1" applyAlignment="1" applyProtection="1">
      <alignment vertical="center" wrapText="1"/>
    </xf>
    <xf numFmtId="49" fontId="0" fillId="7" borderId="5" xfId="54" applyNumberFormat="1" applyFont="1" applyFill="1" applyBorder="1" applyAlignment="1" applyProtection="1">
      <alignment horizontal="center" vertical="center" wrapText="1"/>
    </xf>
    <xf numFmtId="0" fontId="0" fillId="0" borderId="0" xfId="0" applyNumberFormat="1" applyFill="1" applyBorder="1" applyAlignment="1">
      <alignment vertical="center"/>
    </xf>
    <xf numFmtId="0" fontId="6" fillId="0" borderId="5" xfId="54" applyNumberFormat="1" applyFont="1" applyFill="1" applyBorder="1" applyAlignment="1" applyProtection="1">
      <alignment vertical="center" wrapText="1"/>
    </xf>
    <xf numFmtId="0" fontId="6" fillId="0" borderId="0" xfId="53" applyNumberFormat="1" applyFont="1" applyFill="1" applyBorder="1" applyAlignment="1" applyProtection="1">
      <alignment vertical="center" wrapText="1"/>
    </xf>
    <xf numFmtId="0" fontId="74" fillId="0" borderId="0" xfId="54" applyFont="1" applyFill="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167" fontId="6" fillId="9" borderId="5" xfId="30" applyNumberFormat="1" applyFont="1" applyFill="1" applyBorder="1" applyAlignment="1" applyProtection="1">
      <alignment horizontal="right" vertical="center" wrapText="1"/>
      <protection locked="0"/>
    </xf>
    <xf numFmtId="49" fontId="6" fillId="0" borderId="0" xfId="54" applyNumberFormat="1" applyFont="1" applyFill="1" applyBorder="1" applyAlignment="1" applyProtection="1">
      <alignment vertical="center" wrapText="1"/>
    </xf>
    <xf numFmtId="49" fontId="6" fillId="0" borderId="0" xfId="35" applyNumberFormat="1" applyFont="1">
      <alignment vertical="top"/>
    </xf>
    <xf numFmtId="49" fontId="0" fillId="9" borderId="5" xfId="30" applyNumberFormat="1" applyFont="1" applyFill="1" applyBorder="1" applyAlignment="1" applyProtection="1">
      <alignment horizontal="left" vertical="center" wrapText="1" indent="2"/>
      <protection locked="0"/>
    </xf>
    <xf numFmtId="49" fontId="6" fillId="0"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horizontal="center" vertical="center" wrapText="1"/>
    </xf>
    <xf numFmtId="49" fontId="6" fillId="9" borderId="5" xfId="53" applyNumberFormat="1" applyFont="1" applyFill="1" applyBorder="1" applyAlignment="1" applyProtection="1">
      <alignment horizontal="left" vertical="center" wrapText="1"/>
      <protection locked="0"/>
    </xf>
    <xf numFmtId="49" fontId="69" fillId="9" borderId="5" xfId="30" applyNumberFormat="1" applyFill="1" applyBorder="1" applyAlignment="1" applyProtection="1">
      <alignment horizontal="left" vertical="center" wrapText="1"/>
      <protection locked="0"/>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18" fillId="0" borderId="0" xfId="55" applyFont="1" applyBorder="1" applyAlignment="1">
      <alignment vertical="center" wrapText="1"/>
    </xf>
    <xf numFmtId="0" fontId="0" fillId="0" borderId="5" xfId="0" applyNumberFormat="1" applyFill="1" applyBorder="1" applyAlignment="1" applyProtection="1">
      <alignment vertical="center"/>
    </xf>
    <xf numFmtId="0" fontId="6" fillId="0" borderId="5" xfId="47"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vertical="top" wrapText="1"/>
    </xf>
    <xf numFmtId="0" fontId="0" fillId="9" borderId="5" xfId="30" applyNumberFormat="1" applyFont="1" applyFill="1" applyBorder="1" applyAlignment="1" applyProtection="1">
      <alignment horizontal="left" vertical="center" wrapText="1"/>
      <protection locked="0"/>
    </xf>
    <xf numFmtId="0" fontId="6" fillId="0" borderId="5" xfId="54" applyNumberFormat="1" applyFont="1" applyFill="1" applyBorder="1" applyAlignment="1" applyProtection="1">
      <alignment horizontal="left" vertical="top" wrapText="1"/>
    </xf>
    <xf numFmtId="0" fontId="6" fillId="0" borderId="5" xfId="47" applyFont="1" applyFill="1" applyBorder="1" applyAlignment="1" applyProtection="1">
      <alignment horizontal="left" vertical="center" wrapText="1" indent="1"/>
    </xf>
    <xf numFmtId="0" fontId="6" fillId="0" borderId="0" xfId="47" applyFont="1" applyFill="1" applyBorder="1" applyAlignment="1" applyProtection="1">
      <alignment horizontal="left" vertical="center" wrapText="1" indent="2"/>
    </xf>
    <xf numFmtId="0" fontId="6" fillId="0" borderId="0" xfId="53"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4"/>
    </xf>
    <xf numFmtId="0" fontId="66" fillId="0" borderId="0" xfId="54" applyFont="1" applyFill="1" applyAlignment="1" applyProtection="1">
      <alignment vertical="center" wrapText="1"/>
    </xf>
    <xf numFmtId="0" fontId="66" fillId="0" borderId="0" xfId="55" applyFont="1" applyBorder="1" applyAlignment="1">
      <alignment vertical="center" wrapText="1"/>
    </xf>
    <xf numFmtId="0" fontId="6" fillId="9" borderId="5" xfId="53" applyNumberFormat="1" applyFont="1" applyFill="1" applyBorder="1" applyAlignment="1" applyProtection="1">
      <alignment horizontal="left" vertical="center" wrapText="1"/>
      <protection locked="0"/>
    </xf>
    <xf numFmtId="0" fontId="56" fillId="0" borderId="0" xfId="47" applyFont="1" applyFill="1" applyBorder="1" applyAlignment="1" applyProtection="1">
      <alignment vertical="center" wrapText="1"/>
    </xf>
    <xf numFmtId="0" fontId="6" fillId="7" borderId="0" xfId="54" applyFont="1" applyFill="1" applyBorder="1" applyAlignment="1" applyProtection="1">
      <alignment horizontal="right" vertical="center" wrapText="1"/>
    </xf>
    <xf numFmtId="0" fontId="6" fillId="7" borderId="0" xfId="54" applyFont="1" applyFill="1" applyBorder="1" applyAlignment="1" applyProtection="1">
      <alignment horizontal="center" vertical="center" wrapText="1"/>
    </xf>
    <xf numFmtId="0" fontId="6" fillId="7" borderId="0" xfId="54" applyFont="1" applyFill="1" applyBorder="1" applyAlignment="1" applyProtection="1">
      <alignment horizontal="right" vertical="center"/>
    </xf>
    <xf numFmtId="49" fontId="74" fillId="0" borderId="0" xfId="35" applyFont="1" applyAlignment="1">
      <alignment vertical="top"/>
    </xf>
    <xf numFmtId="49" fontId="40" fillId="13" borderId="15" xfId="35" applyFont="1" applyFill="1" applyBorder="1" applyAlignment="1" applyProtection="1">
      <alignment horizontal="left" vertical="center" indent="3"/>
    </xf>
    <xf numFmtId="49" fontId="43" fillId="13" borderId="14" xfId="35" applyFont="1" applyFill="1" applyBorder="1" applyAlignment="1" applyProtection="1">
      <alignment horizontal="center" vertical="top"/>
    </xf>
    <xf numFmtId="0" fontId="53" fillId="0" borderId="0" xfId="54" applyFont="1" applyFill="1" applyAlignment="1" applyProtection="1">
      <alignment horizontal="right" vertical="top" wrapText="1"/>
    </xf>
    <xf numFmtId="49" fontId="40" fillId="13" borderId="15" xfId="35" applyFont="1" applyFill="1" applyBorder="1" applyAlignment="1" applyProtection="1">
      <alignment horizontal="left" vertical="center" indent="2"/>
    </xf>
    <xf numFmtId="0" fontId="6" fillId="0" borderId="0" xfId="54" applyFont="1" applyFill="1" applyAlignment="1" applyProtection="1">
      <alignment horizontal="left" vertical="center" wrapText="1" indent="1"/>
    </xf>
    <xf numFmtId="0" fontId="6" fillId="0" borderId="0" xfId="54" applyFont="1" applyFill="1" applyAlignment="1" applyProtection="1">
      <alignment horizontal="left" vertical="center" wrapText="1" indent="2"/>
    </xf>
    <xf numFmtId="0" fontId="0" fillId="0" borderId="5" xfId="54" applyFont="1" applyFill="1" applyBorder="1" applyAlignment="1" applyProtection="1">
      <alignment horizontal="left" vertical="center" wrapText="1"/>
    </xf>
    <xf numFmtId="0" fontId="6" fillId="0" borderId="26" xfId="54" applyNumberFormat="1" applyFont="1" applyFill="1" applyBorder="1" applyAlignment="1" applyProtection="1">
      <alignment horizontal="left" vertical="center" wrapText="1"/>
    </xf>
    <xf numFmtId="49" fontId="40" fillId="13" borderId="15" xfId="35" applyFont="1" applyFill="1" applyBorder="1" applyAlignment="1" applyProtection="1">
      <alignment horizontal="left" vertical="center"/>
    </xf>
    <xf numFmtId="49" fontId="0" fillId="7" borderId="13" xfId="54" applyNumberFormat="1" applyFont="1" applyFill="1" applyBorder="1" applyAlignment="1" applyProtection="1">
      <alignment horizontal="center" vertical="center" wrapText="1"/>
    </xf>
    <xf numFmtId="0" fontId="6" fillId="0" borderId="23" xfId="54" applyFont="1" applyFill="1" applyBorder="1" applyAlignment="1" applyProtection="1">
      <alignment vertical="center" wrapText="1"/>
    </xf>
    <xf numFmtId="0" fontId="103" fillId="0" borderId="0" xfId="54" applyFont="1" applyFill="1" applyAlignment="1" applyProtection="1">
      <alignment vertical="center" wrapText="1"/>
    </xf>
    <xf numFmtId="49" fontId="0" fillId="7" borderId="16" xfId="54" applyNumberFormat="1" applyFont="1" applyFill="1" applyBorder="1" applyAlignment="1" applyProtection="1">
      <alignment horizontal="center" vertical="center" wrapText="1"/>
    </xf>
    <xf numFmtId="0" fontId="6" fillId="13" borderId="25" xfId="54" applyFont="1" applyFill="1" applyBorder="1" applyAlignment="1" applyProtection="1">
      <alignment vertical="center" wrapText="1"/>
    </xf>
    <xf numFmtId="0" fontId="0" fillId="7" borderId="13" xfId="52" applyFont="1" applyFill="1" applyBorder="1" applyAlignment="1" applyProtection="1">
      <alignment horizontal="right" vertical="center" wrapText="1" indent="1"/>
    </xf>
    <xf numFmtId="49" fontId="6" fillId="0" borderId="23" xfId="35" applyBorder="1">
      <alignment vertical="top"/>
    </xf>
    <xf numFmtId="0" fontId="0" fillId="8" borderId="5" xfId="30" applyNumberFormat="1" applyFont="1" applyFill="1" applyBorder="1" applyAlignment="1" applyProtection="1">
      <alignment horizontal="left" vertical="center" wrapText="1" indent="1"/>
    </xf>
    <xf numFmtId="0" fontId="0" fillId="8" borderId="5" xfId="54" applyFont="1" applyFill="1" applyBorder="1" applyAlignment="1" applyProtection="1">
      <alignment horizontal="left" vertical="center" wrapText="1" indent="1"/>
    </xf>
    <xf numFmtId="49" fontId="6" fillId="9" borderId="5" xfId="52"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left" vertical="center" wrapText="1" indent="1"/>
      <protection locked="0"/>
    </xf>
    <xf numFmtId="0" fontId="6" fillId="9" borderId="5" xfId="52"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left" vertical="center" wrapText="1"/>
      <protection locked="0"/>
    </xf>
    <xf numFmtId="49" fontId="6" fillId="9" borderId="5" xfId="0" applyNumberFormat="1" applyFont="1" applyFill="1" applyBorder="1" applyAlignment="1" applyProtection="1">
      <alignment horizontal="left" vertical="center" wrapText="1" indent="1"/>
      <protection locked="0"/>
    </xf>
    <xf numFmtId="49" fontId="0" fillId="9" borderId="14" xfId="53" applyNumberFormat="1" applyFont="1" applyFill="1" applyBorder="1" applyAlignment="1" applyProtection="1">
      <alignment horizontal="left" vertical="center" wrapText="1"/>
      <protection locked="0"/>
    </xf>
    <xf numFmtId="49" fontId="69" fillId="2" borderId="5" xfId="30" applyNumberFormat="1" applyFill="1" applyBorder="1" applyAlignment="1" applyProtection="1">
      <alignment horizontal="left" vertical="center" wrapText="1"/>
      <protection locked="0"/>
    </xf>
    <xf numFmtId="0" fontId="102" fillId="7" borderId="0" xfId="52" applyFont="1" applyFill="1" applyBorder="1" applyAlignment="1" applyProtection="1">
      <alignment horizontal="right" vertical="center" wrapText="1" indent="1"/>
    </xf>
    <xf numFmtId="0" fontId="103" fillId="0" borderId="0" xfId="53" applyNumberFormat="1" applyFont="1" applyFill="1" applyBorder="1" applyAlignment="1" applyProtection="1">
      <alignment vertical="center" wrapText="1"/>
    </xf>
    <xf numFmtId="4" fontId="0" fillId="9" borderId="5" xfId="30" applyNumberFormat="1" applyFont="1" applyFill="1" applyBorder="1" applyAlignment="1" applyProtection="1">
      <alignment horizontal="right" vertical="center" wrapText="1"/>
      <protection locked="0"/>
    </xf>
    <xf numFmtId="0" fontId="102" fillId="0" borderId="0" xfId="0" applyNumberFormat="1" applyFont="1" applyFill="1" applyBorder="1" applyAlignment="1" applyProtection="1">
      <alignment horizontal="center" vertical="center"/>
    </xf>
    <xf numFmtId="0" fontId="0" fillId="0" borderId="0" xfId="0" applyNumberFormat="1">
      <alignment vertical="top"/>
    </xf>
    <xf numFmtId="0" fontId="0" fillId="0" borderId="0" xfId="0" applyNumberFormat="1">
      <alignment vertical="top"/>
    </xf>
    <xf numFmtId="0" fontId="0" fillId="0" borderId="0" xfId="0" applyNumberFormat="1">
      <alignment vertical="top"/>
    </xf>
    <xf numFmtId="49" fontId="0" fillId="9" borderId="5" xfId="53" applyNumberFormat="1" applyFont="1" applyFill="1" applyBorder="1" applyAlignment="1" applyProtection="1">
      <alignment horizontal="center" vertical="center" wrapText="1"/>
      <protection locked="0"/>
    </xf>
    <xf numFmtId="49" fontId="6" fillId="7" borderId="0" xfId="52" applyNumberFormat="1" applyFont="1" applyFill="1" applyBorder="1" applyAlignment="1" applyProtection="1">
      <alignment horizontal="right" vertical="top" wrapText="1"/>
    </xf>
    <xf numFmtId="167" fontId="0" fillId="2" borderId="5" xfId="0" applyNumberFormat="1" applyFill="1" applyBorder="1" applyAlignment="1" applyProtection="1">
      <alignment horizontal="right" vertical="center"/>
      <protection locked="0"/>
    </xf>
    <xf numFmtId="0" fontId="0" fillId="0" borderId="0" xfId="0" applyNumberFormat="1">
      <alignment vertical="top"/>
    </xf>
    <xf numFmtId="0" fontId="0" fillId="0" borderId="0" xfId="0" applyNumberFormat="1" applyAlignment="1">
      <alignment vertical="center"/>
    </xf>
    <xf numFmtId="0" fontId="6" fillId="0" borderId="5"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horizontal="left" vertical="top" wrapText="1"/>
    </xf>
    <xf numFmtId="0" fontId="6" fillId="8" borderId="5" xfId="53" applyNumberFormat="1" applyFont="1" applyFill="1" applyBorder="1" applyAlignment="1" applyProtection="1">
      <alignment horizontal="left" vertical="center" wrapText="1"/>
    </xf>
    <xf numFmtId="14" fontId="6" fillId="8" borderId="5" xfId="53" applyNumberFormat="1" applyFont="1" applyFill="1" applyBorder="1" applyAlignment="1" applyProtection="1">
      <alignment horizontal="left" vertical="center" wrapText="1" indent="1"/>
    </xf>
    <xf numFmtId="14" fontId="49" fillId="0" borderId="5" xfId="53" applyNumberFormat="1" applyFont="1" applyFill="1" applyBorder="1" applyAlignment="1" applyProtection="1">
      <alignment horizontal="center" vertical="center" wrapText="1"/>
    </xf>
    <xf numFmtId="49" fontId="6" fillId="0" borderId="5" xfId="33" applyNumberFormat="1" applyFont="1" applyFill="1" applyBorder="1" applyAlignment="1" applyProtection="1">
      <alignment horizontal="center" vertical="center" wrapText="1"/>
    </xf>
    <xf numFmtId="0" fontId="6" fillId="0" borderId="5" xfId="53" applyNumberFormat="1" applyFont="1" applyFill="1" applyBorder="1" applyAlignment="1" applyProtection="1">
      <alignment horizontal="center" vertical="center" wrapText="1"/>
    </xf>
    <xf numFmtId="49" fontId="0" fillId="9" borderId="5" xfId="0" applyNumberFormat="1" applyFill="1" applyBorder="1" applyAlignment="1" applyProtection="1">
      <alignment horizontal="left" vertical="center" wrapText="1"/>
      <protection locked="0"/>
    </xf>
    <xf numFmtId="22" fontId="6" fillId="0" borderId="0" xfId="49" applyNumberFormat="1" applyFont="1" applyAlignment="1" applyProtection="1">
      <alignment horizontal="left" vertical="center" wrapText="1"/>
    </xf>
    <xf numFmtId="49" fontId="0" fillId="8" borderId="5" xfId="53" applyNumberFormat="1" applyFont="1" applyFill="1" applyBorder="1" applyAlignment="1" applyProtection="1">
      <alignment horizontal="left" vertical="center" wrapText="1" indent="1"/>
    </xf>
    <xf numFmtId="49" fontId="33" fillId="0" borderId="5" xfId="33" applyNumberFormat="1" applyFont="1" applyFill="1" applyBorder="1" applyAlignment="1" applyProtection="1">
      <alignment horizontal="center" vertical="center" wrapText="1"/>
    </xf>
    <xf numFmtId="49" fontId="6" fillId="8" borderId="29" xfId="5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49" fontId="0" fillId="12" borderId="47" xfId="0" applyFont="1" applyFill="1" applyBorder="1" applyAlignment="1">
      <alignment horizontal="center" vertical="center"/>
    </xf>
    <xf numFmtId="0" fontId="0" fillId="0" borderId="0" xfId="0" applyNumberFormat="1">
      <alignment vertical="top"/>
    </xf>
    <xf numFmtId="0" fontId="0" fillId="0" borderId="0" xfId="0" applyNumberFormat="1">
      <alignment vertical="top"/>
    </xf>
    <xf numFmtId="0" fontId="0" fillId="0" borderId="0" xfId="0" applyNumberFormat="1" applyAlignment="1">
      <alignment vertical="center"/>
    </xf>
    <xf numFmtId="0" fontId="14" fillId="7" borderId="0" xfId="43" applyNumberFormat="1" applyFont="1" applyFill="1" applyBorder="1" applyAlignment="1" applyProtection="1">
      <alignment horizontal="justify" vertical="top" wrapText="1"/>
    </xf>
    <xf numFmtId="49" fontId="14" fillId="7" borderId="0" xfId="43" applyFont="1" applyFill="1" applyBorder="1" applyAlignment="1">
      <alignment horizontal="left" vertical="top" wrapText="1" indent="1"/>
    </xf>
    <xf numFmtId="49" fontId="69" fillId="0" borderId="0" xfId="30" applyNumberFormat="1" applyBorder="1" applyAlignment="1" applyProtection="1">
      <alignment vertical="center"/>
    </xf>
    <xf numFmtId="0" fontId="18" fillId="14" borderId="34" xfId="28" applyNumberFormat="1" applyFont="1" applyFill="1" applyBorder="1" applyAlignment="1" applyProtection="1">
      <alignment horizontal="left" vertical="center" wrapText="1" indent="1"/>
    </xf>
    <xf numFmtId="0" fontId="18" fillId="14" borderId="35" xfId="28" applyNumberFormat="1" applyFont="1" applyFill="1" applyBorder="1" applyAlignment="1" applyProtection="1">
      <alignment horizontal="left" vertical="center" wrapText="1" indent="1"/>
    </xf>
    <xf numFmtId="0" fontId="14" fillId="7" borderId="0" xfId="43" applyNumberFormat="1" applyFont="1" applyFill="1" applyBorder="1" applyAlignment="1">
      <alignment horizontal="justify" vertical="center" wrapText="1"/>
    </xf>
    <xf numFmtId="49" fontId="14" fillId="7" borderId="27" xfId="43" applyFont="1" applyFill="1" applyBorder="1" applyAlignment="1">
      <alignment vertical="center" wrapText="1"/>
    </xf>
    <xf numFmtId="49" fontId="14" fillId="7" borderId="0" xfId="43" applyFont="1" applyFill="1" applyBorder="1" applyAlignment="1">
      <alignment vertical="center" wrapText="1"/>
    </xf>
    <xf numFmtId="49" fontId="14" fillId="7" borderId="27" xfId="43" applyFont="1" applyFill="1" applyBorder="1" applyAlignment="1">
      <alignment horizontal="left" vertical="center" wrapText="1"/>
    </xf>
    <xf numFmtId="49" fontId="14" fillId="7" borderId="0" xfId="43" applyFont="1" applyFill="1" applyBorder="1" applyAlignment="1">
      <alignment horizontal="left" vertical="center" wrapText="1"/>
    </xf>
    <xf numFmtId="49" fontId="69" fillId="0" borderId="0" xfId="30" applyNumberFormat="1" applyFont="1" applyBorder="1" applyProtection="1">
      <alignment vertical="top"/>
    </xf>
    <xf numFmtId="49" fontId="0" fillId="0" borderId="0" xfId="0" applyBorder="1">
      <alignment vertical="top"/>
    </xf>
    <xf numFmtId="49" fontId="14" fillId="7" borderId="0" xfId="43" applyFont="1" applyFill="1" applyBorder="1" applyAlignment="1">
      <alignment horizontal="left" wrapText="1"/>
    </xf>
    <xf numFmtId="0" fontId="18" fillId="0" borderId="0" xfId="22" applyFont="1" applyFill="1" applyBorder="1" applyAlignment="1" applyProtection="1">
      <alignment horizontal="right" vertical="top" wrapText="1" indent="1"/>
    </xf>
    <xf numFmtId="49" fontId="14" fillId="7" borderId="0" xfId="43" applyFont="1" applyFill="1" applyBorder="1" applyAlignment="1">
      <alignment horizontal="justify" vertical="justify" wrapText="1"/>
    </xf>
    <xf numFmtId="0" fontId="18" fillId="0" borderId="0" xfId="22" applyFont="1" applyFill="1" applyBorder="1" applyAlignment="1" applyProtection="1">
      <alignment horizontal="left" vertical="top" wrapText="1"/>
    </xf>
    <xf numFmtId="0" fontId="14" fillId="7" borderId="0" xfId="43" applyNumberFormat="1" applyFont="1" applyFill="1" applyBorder="1" applyAlignment="1">
      <alignment horizontal="justify" vertical="top" wrapText="1"/>
    </xf>
    <xf numFmtId="0" fontId="18" fillId="0" borderId="0" xfId="22" applyFont="1" applyFill="1" applyBorder="1" applyAlignment="1" applyProtection="1">
      <alignment horizontal="right" vertical="top" wrapText="1"/>
    </xf>
    <xf numFmtId="0" fontId="18" fillId="0" borderId="14" xfId="55" applyFont="1" applyBorder="1" applyAlignment="1">
      <alignment horizontal="center" vertical="center" wrapText="1"/>
    </xf>
    <xf numFmtId="0" fontId="18" fillId="0" borderId="13" xfId="55" applyFont="1" applyBorder="1" applyAlignment="1">
      <alignment horizontal="center" vertical="center" wrapText="1"/>
    </xf>
    <xf numFmtId="0" fontId="8" fillId="0" borderId="0" xfId="52" applyFont="1" applyAlignment="1" applyProtection="1">
      <alignment horizontal="left" vertical="top" wrapText="1"/>
    </xf>
    <xf numFmtId="0" fontId="6" fillId="7" borderId="0" xfId="52" applyNumberFormat="1" applyFont="1" applyFill="1" applyBorder="1" applyAlignment="1" applyProtection="1">
      <alignment horizontal="left" vertical="top" wrapText="1"/>
    </xf>
    <xf numFmtId="169" fontId="6" fillId="0" borderId="13" xfId="54" applyNumberFormat="1" applyFont="1" applyFill="1" applyBorder="1" applyAlignment="1" applyProtection="1">
      <alignment horizontal="center" vertical="center" wrapText="1"/>
    </xf>
    <xf numFmtId="169" fontId="6" fillId="0" borderId="14" xfId="54" applyNumberFormat="1" applyFont="1" applyFill="1" applyBorder="1" applyAlignment="1" applyProtection="1">
      <alignment horizontal="center" vertical="center" wrapText="1"/>
    </xf>
    <xf numFmtId="169" fontId="6" fillId="0" borderId="5" xfId="54" applyNumberFormat="1" applyFont="1" applyFill="1" applyBorder="1" applyAlignment="1" applyProtection="1">
      <alignment horizontal="center" vertical="center" wrapText="1"/>
    </xf>
    <xf numFmtId="49" fontId="29" fillId="0" borderId="15" xfId="33" applyNumberFormat="1" applyFont="1" applyFill="1" applyBorder="1" applyAlignment="1" applyProtection="1">
      <alignment horizontal="center" vertical="center" wrapText="1"/>
    </xf>
    <xf numFmtId="0" fontId="18" fillId="0" borderId="14" xfId="32" applyFont="1" applyFill="1" applyBorder="1" applyAlignment="1" applyProtection="1">
      <alignment horizontal="left" vertical="center" wrapText="1" indent="1"/>
    </xf>
    <xf numFmtId="0" fontId="18" fillId="0" borderId="5" xfId="32" applyFont="1" applyFill="1" applyBorder="1" applyAlignment="1" applyProtection="1">
      <alignment horizontal="left" vertical="center" wrapText="1" indent="1"/>
    </xf>
    <xf numFmtId="0" fontId="18" fillId="0" borderId="13" xfId="32" applyFont="1" applyFill="1" applyBorder="1" applyAlignment="1" applyProtection="1">
      <alignment horizontal="left" vertical="center" wrapText="1" indent="1"/>
    </xf>
    <xf numFmtId="0" fontId="6" fillId="0" borderId="0" xfId="54" applyFont="1" applyFill="1" applyBorder="1" applyAlignment="1" applyProtection="1">
      <alignment horizontal="center" vertical="center" wrapText="1"/>
    </xf>
    <xf numFmtId="49" fontId="6" fillId="0" borderId="0" xfId="53" applyNumberFormat="1" applyFont="1" applyFill="1" applyBorder="1" applyAlignment="1" applyProtection="1">
      <alignment horizontal="center" vertical="center" wrapText="1"/>
    </xf>
    <xf numFmtId="0" fontId="6" fillId="0" borderId="5" xfId="54" applyFont="1" applyFill="1" applyBorder="1" applyAlignment="1" applyProtection="1">
      <alignment horizontal="center" vertical="center" wrapText="1"/>
    </xf>
    <xf numFmtId="4" fontId="6" fillId="0" borderId="5" xfId="34" applyFont="1" applyFill="1" applyBorder="1" applyAlignment="1" applyProtection="1">
      <alignment horizontal="center" vertical="center" wrapText="1"/>
    </xf>
    <xf numFmtId="14" fontId="6" fillId="8" borderId="5" xfId="53" applyNumberFormat="1" applyFont="1" applyFill="1" applyBorder="1" applyAlignment="1" applyProtection="1">
      <alignment horizontal="left" vertical="center" wrapText="1" indent="1"/>
    </xf>
    <xf numFmtId="0" fontId="33" fillId="0" borderId="20" xfId="54" applyFont="1" applyFill="1" applyBorder="1" applyAlignment="1" applyProtection="1">
      <alignment horizontal="center" vertical="center" wrapText="1"/>
    </xf>
    <xf numFmtId="0" fontId="6" fillId="8" borderId="16" xfId="54" applyNumberFormat="1" applyFont="1" applyFill="1" applyBorder="1" applyAlignment="1" applyProtection="1">
      <alignment horizontal="left" vertical="center" wrapText="1" indent="1"/>
    </xf>
    <xf numFmtId="0" fontId="6" fillId="8" borderId="28" xfId="54" applyNumberFormat="1" applyFont="1" applyFill="1" applyBorder="1" applyAlignment="1" applyProtection="1">
      <alignment horizontal="left" vertical="center" wrapText="1" indent="1"/>
    </xf>
    <xf numFmtId="14" fontId="33" fillId="0" borderId="16" xfId="53" applyNumberFormat="1" applyFont="1" applyFill="1" applyBorder="1" applyAlignment="1" applyProtection="1">
      <alignment horizontal="center" vertical="center" wrapText="1"/>
    </xf>
    <xf numFmtId="14" fontId="33" fillId="0" borderId="28" xfId="53" applyNumberFormat="1" applyFont="1" applyFill="1" applyBorder="1" applyAlignment="1" applyProtection="1">
      <alignment horizontal="center" vertical="center" wrapText="1"/>
    </xf>
    <xf numFmtId="0" fontId="0" fillId="0" borderId="0" xfId="0" applyNumberFormat="1" applyAlignment="1">
      <alignment horizontal="left"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102" fillId="0" borderId="0" xfId="0" applyNumberFormat="1" applyFont="1" applyFill="1" applyBorder="1" applyAlignment="1" applyProtection="1">
      <alignment horizontal="center" vertical="center"/>
    </xf>
    <xf numFmtId="0" fontId="6" fillId="0" borderId="5" xfId="47" applyFont="1" applyFill="1" applyBorder="1" applyAlignment="1" applyProtection="1">
      <alignment horizontal="center" vertical="center" wrapText="1"/>
    </xf>
    <xf numFmtId="49" fontId="29" fillId="7" borderId="17" xfId="33" applyNumberFormat="1" applyFont="1" applyFill="1" applyBorder="1" applyAlignment="1" applyProtection="1">
      <alignment horizontal="center" vertical="center" wrapText="1"/>
    </xf>
    <xf numFmtId="0" fontId="0" fillId="0" borderId="5" xfId="0" applyNumberFormat="1" applyBorder="1" applyAlignment="1">
      <alignment horizontal="center" vertical="center" wrapText="1"/>
    </xf>
    <xf numFmtId="0" fontId="0" fillId="0" borderId="5" xfId="0" applyNumberFormat="1" applyBorder="1" applyAlignment="1">
      <alignment horizontal="center" vertical="center"/>
    </xf>
    <xf numFmtId="49" fontId="0" fillId="0" borderId="5" xfId="0" applyBorder="1">
      <alignment vertical="top"/>
    </xf>
    <xf numFmtId="49" fontId="6" fillId="8" borderId="5" xfId="33" applyNumberFormat="1" applyFont="1" applyFill="1" applyBorder="1" applyAlignment="1" applyProtection="1">
      <alignment horizontal="left" vertical="center" wrapText="1"/>
    </xf>
    <xf numFmtId="49" fontId="0" fillId="8" borderId="5" xfId="0" applyFill="1" applyBorder="1" applyAlignment="1" applyProtection="1">
      <alignment horizontal="left" vertical="top"/>
    </xf>
    <xf numFmtId="0" fontId="102" fillId="0" borderId="0" xfId="0" applyNumberFormat="1" applyFont="1" applyFill="1" applyBorder="1" applyAlignment="1">
      <alignment horizontal="right" vertical="center"/>
    </xf>
    <xf numFmtId="0" fontId="56" fillId="0" borderId="20" xfId="32" applyFont="1" applyFill="1" applyBorder="1" applyAlignment="1" applyProtection="1">
      <alignment horizontal="left" vertical="center" wrapText="1" indent="1"/>
    </xf>
    <xf numFmtId="0" fontId="56" fillId="0" borderId="28" xfId="32" applyFont="1" applyFill="1" applyBorder="1" applyAlignment="1" applyProtection="1">
      <alignment horizontal="left" vertical="center" wrapText="1" indent="1"/>
    </xf>
    <xf numFmtId="0" fontId="56" fillId="0" borderId="24" xfId="32" applyFont="1" applyFill="1" applyBorder="1" applyAlignment="1" applyProtection="1">
      <alignment horizontal="left" vertical="center" wrapText="1" indent="1"/>
    </xf>
    <xf numFmtId="0" fontId="56" fillId="0" borderId="0" xfId="47" applyFont="1" applyFill="1" applyBorder="1" applyAlignment="1" applyProtection="1">
      <alignment horizontal="right" vertical="center" wrapText="1"/>
    </xf>
    <xf numFmtId="0" fontId="56" fillId="0" borderId="17" xfId="47" applyFont="1" applyFill="1" applyBorder="1" applyAlignment="1" applyProtection="1">
      <alignment horizontal="right" vertical="center" wrapText="1"/>
    </xf>
    <xf numFmtId="0" fontId="6" fillId="0" borderId="5" xfId="47" applyFont="1" applyFill="1" applyBorder="1" applyAlignment="1" applyProtection="1">
      <alignment horizontal="right" vertical="center" wrapText="1"/>
    </xf>
    <xf numFmtId="0" fontId="6" fillId="8" borderId="5" xfId="33" applyNumberFormat="1" applyFont="1" applyFill="1" applyBorder="1" applyAlignment="1" applyProtection="1">
      <alignment horizontal="left" vertical="center" wrapText="1"/>
    </xf>
    <xf numFmtId="0" fontId="6" fillId="8" borderId="16" xfId="53" applyNumberFormat="1" applyFont="1" applyFill="1" applyBorder="1" applyAlignment="1" applyProtection="1">
      <alignment horizontal="left" vertical="center" wrapText="1"/>
    </xf>
    <xf numFmtId="0" fontId="6" fillId="8" borderId="28" xfId="53" applyNumberFormat="1" applyFont="1" applyFill="1" applyBorder="1" applyAlignment="1" applyProtection="1">
      <alignment horizontal="left" vertical="center" wrapText="1"/>
    </xf>
    <xf numFmtId="0" fontId="6" fillId="8" borderId="26" xfId="53" applyNumberFormat="1" applyFont="1" applyFill="1" applyBorder="1" applyAlignment="1" applyProtection="1">
      <alignment horizontal="left" vertical="center" wrapText="1"/>
    </xf>
    <xf numFmtId="0" fontId="6" fillId="8" borderId="5" xfId="53" applyNumberFormat="1" applyFont="1" applyFill="1" applyBorder="1" applyAlignment="1" applyProtection="1">
      <alignment horizontal="center" vertical="center" wrapText="1"/>
    </xf>
    <xf numFmtId="49" fontId="0" fillId="8" borderId="5" xfId="0" applyFill="1" applyBorder="1" applyProtection="1">
      <alignment vertical="top"/>
    </xf>
    <xf numFmtId="49" fontId="6" fillId="0" borderId="5" xfId="3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49" fontId="6" fillId="8" borderId="5" xfId="53" applyNumberFormat="1" applyFont="1" applyFill="1" applyBorder="1" applyAlignment="1" applyProtection="1">
      <alignment horizontal="center" vertical="center" wrapText="1"/>
    </xf>
    <xf numFmtId="0" fontId="0" fillId="8" borderId="5" xfId="0" applyNumberFormat="1" applyFill="1" applyBorder="1" applyAlignment="1" applyProtection="1">
      <alignment horizontal="left" vertical="center" wrapText="1"/>
    </xf>
    <xf numFmtId="0" fontId="6" fillId="0" borderId="0" xfId="54" applyFont="1" applyFill="1" applyAlignment="1" applyProtection="1">
      <alignment horizontal="left" vertical="top" wrapText="1"/>
    </xf>
    <xf numFmtId="0" fontId="18" fillId="0" borderId="14" xfId="55" applyFont="1" applyFill="1" applyBorder="1" applyAlignment="1">
      <alignment horizontal="left" vertical="center" wrapText="1" indent="1"/>
    </xf>
    <xf numFmtId="0" fontId="18" fillId="0" borderId="5" xfId="55" applyFont="1" applyFill="1" applyBorder="1" applyAlignment="1">
      <alignment horizontal="left" vertical="center" wrapText="1" indent="1"/>
    </xf>
    <xf numFmtId="0" fontId="18" fillId="0" borderId="13" xfId="55" applyFont="1" applyFill="1" applyBorder="1" applyAlignment="1">
      <alignment horizontal="left" vertical="center" wrapText="1" inden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horizontal="left" vertical="top" wrapText="1"/>
    </xf>
    <xf numFmtId="0" fontId="6" fillId="0" borderId="16" xfId="54" applyNumberFormat="1" applyFont="1" applyFill="1" applyBorder="1" applyAlignment="1" applyProtection="1">
      <alignment horizontal="left" vertical="top" wrapText="1"/>
    </xf>
    <xf numFmtId="0" fontId="6" fillId="0" borderId="28" xfId="54" applyNumberFormat="1" applyFont="1" applyFill="1" applyBorder="1" applyAlignment="1" applyProtection="1">
      <alignment horizontal="left" vertical="top" wrapText="1"/>
    </xf>
    <xf numFmtId="0" fontId="6" fillId="0" borderId="26" xfId="54" applyNumberFormat="1" applyFont="1" applyFill="1" applyBorder="1" applyAlignment="1" applyProtection="1">
      <alignment horizontal="left" vertical="top" wrapText="1"/>
    </xf>
    <xf numFmtId="0" fontId="56" fillId="0" borderId="0" xfId="53" applyNumberFormat="1" applyFont="1" applyFill="1" applyBorder="1" applyAlignment="1" applyProtection="1">
      <alignment horizontal="left" vertical="center" wrapText="1" indent="1"/>
    </xf>
    <xf numFmtId="0" fontId="6" fillId="8" borderId="5" xfId="53" applyNumberFormat="1" applyFont="1" applyFill="1" applyBorder="1" applyAlignment="1" applyProtection="1">
      <alignment horizontal="left" vertical="center" wrapText="1" indent="1"/>
    </xf>
    <xf numFmtId="0" fontId="33" fillId="0" borderId="17" xfId="54" applyFont="1" applyFill="1" applyBorder="1" applyAlignment="1" applyProtection="1">
      <alignment horizontal="center" vertical="center" wrapText="1"/>
    </xf>
    <xf numFmtId="0" fontId="0" fillId="12" borderId="13" xfId="47" applyFont="1" applyFill="1" applyBorder="1" applyAlignment="1" applyProtection="1">
      <alignment horizontal="center" vertical="center" wrapText="1"/>
    </xf>
    <xf numFmtId="0" fontId="0" fillId="12" borderId="14" xfId="47" applyFont="1" applyFill="1" applyBorder="1" applyAlignment="1" applyProtection="1">
      <alignment horizontal="center" vertical="center" wrapText="1"/>
    </xf>
    <xf numFmtId="49" fontId="40" fillId="13" borderId="16" xfId="0" applyFont="1" applyFill="1" applyBorder="1" applyAlignment="1" applyProtection="1">
      <alignment horizontal="center" vertical="center" textRotation="90" wrapText="1"/>
    </xf>
    <xf numFmtId="49" fontId="40" fillId="13" borderId="28" xfId="0" applyFont="1" applyFill="1" applyBorder="1" applyAlignment="1" applyProtection="1">
      <alignment horizontal="center" vertical="center" textRotation="90" wrapText="1"/>
    </xf>
    <xf numFmtId="49" fontId="40" fillId="13" borderId="26" xfId="0" applyFont="1" applyFill="1" applyBorder="1" applyAlignment="1" applyProtection="1">
      <alignment horizontal="center" vertical="center" textRotation="90" wrapText="1"/>
    </xf>
    <xf numFmtId="0" fontId="6" fillId="7" borderId="5" xfId="54" applyFont="1" applyFill="1" applyBorder="1" applyAlignment="1" applyProtection="1">
      <alignment horizontal="center" vertical="center" wrapText="1"/>
    </xf>
    <xf numFmtId="0" fontId="0" fillId="7" borderId="13" xfId="101" applyNumberFormat="1" applyFont="1" applyFill="1" applyBorder="1" applyAlignment="1" applyProtection="1">
      <alignment horizontal="center" vertical="center" wrapText="1"/>
    </xf>
    <xf numFmtId="0" fontId="0" fillId="7" borderId="15" xfId="101" applyNumberFormat="1" applyFont="1" applyFill="1" applyBorder="1" applyAlignment="1" applyProtection="1">
      <alignment horizontal="center" vertical="center" wrapText="1"/>
    </xf>
    <xf numFmtId="0" fontId="0" fillId="7" borderId="14" xfId="101" applyNumberFormat="1" applyFont="1" applyFill="1" applyBorder="1" applyAlignment="1" applyProtection="1">
      <alignment horizontal="center" vertical="center" wrapText="1"/>
    </xf>
    <xf numFmtId="0" fontId="6" fillId="12" borderId="13" xfId="45" applyFont="1" applyFill="1" applyBorder="1" applyAlignment="1" applyProtection="1">
      <alignment horizontal="center" vertical="center" wrapText="1"/>
    </xf>
    <xf numFmtId="0" fontId="6" fillId="12" borderId="14" xfId="45" applyFont="1" applyFill="1" applyBorder="1" applyAlignment="1" applyProtection="1">
      <alignment horizontal="center" vertical="center" wrapText="1"/>
    </xf>
    <xf numFmtId="0" fontId="6" fillId="12" borderId="16" xfId="45" applyFont="1" applyFill="1" applyBorder="1" applyAlignment="1" applyProtection="1">
      <alignment horizontal="center" vertical="center" wrapText="1"/>
    </xf>
    <xf numFmtId="0" fontId="6" fillId="12" borderId="26" xfId="45" applyFont="1" applyFill="1" applyBorder="1" applyAlignment="1" applyProtection="1">
      <alignment horizontal="center" vertical="center" wrapText="1"/>
    </xf>
    <xf numFmtId="0" fontId="6" fillId="12" borderId="13" xfId="47" applyFont="1" applyFill="1" applyBorder="1" applyAlignment="1" applyProtection="1">
      <alignment horizontal="center" vertical="center" wrapText="1"/>
    </xf>
    <xf numFmtId="0" fontId="6" fillId="12" borderId="15" xfId="47" applyFont="1" applyFill="1" applyBorder="1" applyAlignment="1" applyProtection="1">
      <alignment horizontal="center" vertical="center" wrapText="1"/>
    </xf>
    <xf numFmtId="0" fontId="6" fillId="12" borderId="14" xfId="47" applyFont="1" applyFill="1" applyBorder="1" applyAlignment="1" applyProtection="1">
      <alignment horizontal="center" vertical="center" wrapText="1"/>
    </xf>
    <xf numFmtId="0" fontId="6" fillId="7" borderId="16" xfId="54" applyFont="1" applyFill="1" applyBorder="1" applyAlignment="1" applyProtection="1">
      <alignment horizontal="center" vertical="center" wrapText="1"/>
    </xf>
    <xf numFmtId="0" fontId="6" fillId="7" borderId="28" xfId="54" applyFont="1" applyFill="1" applyBorder="1" applyAlignment="1" applyProtection="1">
      <alignment horizontal="center" vertical="center" wrapText="1"/>
    </xf>
    <xf numFmtId="0" fontId="6" fillId="7" borderId="26" xfId="54" applyFont="1" applyFill="1" applyBorder="1" applyAlignment="1" applyProtection="1">
      <alignment horizontal="center" vertical="center" wrapText="1"/>
    </xf>
    <xf numFmtId="49" fontId="37" fillId="9" borderId="5" xfId="53" applyNumberFormat="1" applyFont="1" applyFill="1" applyBorder="1" applyAlignment="1" applyProtection="1">
      <alignment horizontal="center" vertical="center" wrapText="1"/>
      <protection locked="0"/>
    </xf>
    <xf numFmtId="49" fontId="6" fillId="11" borderId="5" xfId="53" applyNumberFormat="1" applyFont="1" applyFill="1" applyBorder="1" applyAlignment="1" applyProtection="1">
      <alignment horizontal="center" vertical="center" wrapText="1"/>
    </xf>
    <xf numFmtId="0" fontId="18" fillId="0" borderId="15" xfId="55" applyFont="1" applyBorder="1" applyAlignment="1">
      <alignment horizontal="left" vertical="center" wrapText="1" indent="1"/>
    </xf>
    <xf numFmtId="0" fontId="6" fillId="0" borderId="0" xfId="47" applyFont="1" applyFill="1" applyBorder="1" applyAlignment="1" applyProtection="1">
      <alignment horizontal="right" vertical="center" wrapText="1"/>
    </xf>
    <xf numFmtId="0" fontId="29" fillId="7" borderId="23" xfId="33" applyNumberFormat="1" applyFont="1" applyFill="1" applyBorder="1" applyAlignment="1" applyProtection="1">
      <alignment horizontal="center" vertical="center" wrapText="1"/>
    </xf>
    <xf numFmtId="0" fontId="74" fillId="0" borderId="0" xfId="54" applyFont="1" applyFill="1" applyBorder="1" applyAlignment="1" applyProtection="1">
      <alignment horizontal="center" vertical="center" wrapText="1"/>
    </xf>
    <xf numFmtId="4" fontId="6" fillId="8" borderId="5" xfId="30" applyNumberFormat="1" applyFont="1" applyFill="1" applyBorder="1" applyAlignment="1" applyProtection="1">
      <alignment horizontal="left" vertical="center" wrapText="1"/>
    </xf>
    <xf numFmtId="0" fontId="6" fillId="9" borderId="5" xfId="54" applyNumberFormat="1" applyFont="1" applyFill="1" applyBorder="1" applyAlignment="1" applyProtection="1">
      <alignment horizontal="left" vertical="center" wrapText="1"/>
      <protection locked="0"/>
    </xf>
    <xf numFmtId="0" fontId="6" fillId="9" borderId="13" xfId="54" applyNumberFormat="1" applyFont="1" applyFill="1" applyBorder="1" applyAlignment="1" applyProtection="1">
      <alignment horizontal="left" vertical="center" wrapText="1"/>
      <protection locked="0"/>
    </xf>
    <xf numFmtId="0" fontId="6" fillId="9" borderId="15" xfId="54" applyNumberFormat="1" applyFont="1" applyFill="1" applyBorder="1" applyAlignment="1" applyProtection="1">
      <alignment horizontal="left" vertical="center" wrapText="1"/>
      <protection locked="0"/>
    </xf>
    <xf numFmtId="0" fontId="6" fillId="9" borderId="14" xfId="54"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49" fontId="56" fillId="0" borderId="0" xfId="53" applyNumberFormat="1" applyFont="1" applyFill="1" applyBorder="1" applyAlignment="1" applyProtection="1">
      <alignment horizontal="left" vertical="center" wrapText="1" indent="1"/>
    </xf>
    <xf numFmtId="49" fontId="69" fillId="9" borderId="13" xfId="30" applyNumberFormat="1" applyFont="1" applyFill="1" applyBorder="1" applyAlignment="1" applyProtection="1">
      <alignment horizontal="left" vertical="center" wrapText="1" indent="1"/>
      <protection locked="0"/>
    </xf>
    <xf numFmtId="49" fontId="69" fillId="9" borderId="15" xfId="30" applyNumberFormat="1" applyFont="1" applyFill="1" applyBorder="1" applyAlignment="1" applyProtection="1">
      <alignment horizontal="left" vertical="center" wrapText="1" indent="1"/>
      <protection locked="0"/>
    </xf>
    <xf numFmtId="49" fontId="69" fillId="9" borderId="14" xfId="30" applyNumberFormat="1" applyFont="1" applyFill="1" applyBorder="1" applyAlignment="1" applyProtection="1">
      <alignment horizontal="left" vertical="center" wrapText="1" indent="1"/>
      <protection locked="0"/>
    </xf>
    <xf numFmtId="0" fontId="29" fillId="7" borderId="15" xfId="33" applyNumberFormat="1"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49" fontId="40" fillId="13" borderId="5" xfId="0" applyFont="1" applyFill="1" applyBorder="1" applyAlignment="1" applyProtection="1">
      <alignment horizontal="center" vertical="center" textRotation="90" wrapText="1"/>
    </xf>
    <xf numFmtId="0" fontId="47" fillId="0" borderId="0" xfId="47" applyFont="1" applyFill="1" applyBorder="1" applyAlignment="1" applyProtection="1">
      <alignment horizontal="center" vertical="center" wrapText="1"/>
    </xf>
    <xf numFmtId="0" fontId="6" fillId="0" borderId="23" xfId="53" applyNumberFormat="1" applyFont="1" applyFill="1" applyBorder="1" applyAlignment="1" applyProtection="1">
      <alignment horizontal="center" vertical="center" wrapText="1"/>
    </xf>
    <xf numFmtId="0" fontId="47" fillId="0" borderId="17" xfId="47" applyFont="1" applyFill="1" applyBorder="1" applyAlignment="1" applyProtection="1">
      <alignment horizontal="center" vertical="center" wrapText="1"/>
    </xf>
    <xf numFmtId="0" fontId="33" fillId="0" borderId="0" xfId="54" applyFont="1" applyFill="1" applyBorder="1" applyAlignment="1" applyProtection="1">
      <alignment horizontal="center" vertical="center" wrapText="1"/>
    </xf>
    <xf numFmtId="0" fontId="6" fillId="0" borderId="0" xfId="53" applyNumberFormat="1" applyFont="1" applyFill="1" applyBorder="1" applyAlignment="1" applyProtection="1">
      <alignment horizontal="center" vertical="center" wrapText="1"/>
    </xf>
    <xf numFmtId="0" fontId="11" fillId="0" borderId="0" xfId="54" applyFont="1" applyFill="1" applyAlignment="1" applyProtection="1">
      <alignment horizontal="center" vertical="center" wrapText="1"/>
    </xf>
    <xf numFmtId="0" fontId="33" fillId="7" borderId="0" xfId="54" applyFont="1" applyFill="1" applyBorder="1" applyAlignment="1" applyProtection="1">
      <alignment horizontal="center" vertical="center" wrapText="1"/>
    </xf>
    <xf numFmtId="0" fontId="6" fillId="12" borderId="5" xfId="47" applyFont="1" applyFill="1" applyBorder="1" applyAlignment="1" applyProtection="1">
      <alignment horizontal="center" vertical="center" wrapText="1"/>
    </xf>
    <xf numFmtId="0" fontId="6"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6" fillId="0" borderId="21" xfId="54" applyNumberFormat="1" applyFont="1" applyFill="1" applyBorder="1" applyAlignment="1" applyProtection="1">
      <alignment horizontal="left" vertical="center" wrapText="1"/>
    </xf>
    <xf numFmtId="0" fontId="6" fillId="0" borderId="20" xfId="54" applyNumberFormat="1" applyFont="1" applyFill="1" applyBorder="1" applyAlignment="1" applyProtection="1">
      <alignment horizontal="left" vertical="center" wrapText="1"/>
    </xf>
    <xf numFmtId="0" fontId="6" fillId="0" borderId="18" xfId="54" applyNumberFormat="1" applyFont="1" applyFill="1" applyBorder="1" applyAlignment="1" applyProtection="1">
      <alignment horizontal="left" vertical="center" wrapText="1"/>
    </xf>
    <xf numFmtId="49" fontId="6" fillId="7" borderId="5" xfId="54" applyNumberFormat="1" applyFont="1" applyFill="1" applyBorder="1" applyAlignment="1" applyProtection="1">
      <alignment horizontal="center" vertical="center" wrapText="1"/>
    </xf>
    <xf numFmtId="0" fontId="6" fillId="0" borderId="16" xfId="54" applyNumberFormat="1" applyFont="1" applyFill="1" applyBorder="1" applyAlignment="1" applyProtection="1">
      <alignment horizontal="left" vertical="center" wrapText="1"/>
    </xf>
    <xf numFmtId="0" fontId="6" fillId="0" borderId="28" xfId="54" applyNumberFormat="1" applyFont="1" applyFill="1" applyBorder="1" applyAlignment="1" applyProtection="1">
      <alignment horizontal="left" vertical="center" wrapText="1"/>
    </xf>
    <xf numFmtId="0" fontId="6" fillId="0" borderId="26" xfId="54" applyNumberFormat="1" applyFont="1" applyFill="1" applyBorder="1" applyAlignment="1" applyProtection="1">
      <alignment horizontal="left" vertical="center" wrapText="1"/>
    </xf>
    <xf numFmtId="0" fontId="33" fillId="0" borderId="5" xfId="54" applyFont="1" applyFill="1" applyBorder="1" applyAlignment="1" applyProtection="1">
      <alignment horizontal="center" vertical="center" wrapText="1"/>
    </xf>
    <xf numFmtId="0" fontId="0" fillId="7" borderId="5" xfId="101" applyNumberFormat="1" applyFont="1" applyFill="1" applyBorder="1" applyAlignment="1" applyProtection="1">
      <alignment horizontal="center" vertical="center" wrapText="1"/>
    </xf>
    <xf numFmtId="0" fontId="29" fillId="7" borderId="0" xfId="33" applyNumberFormat="1" applyFont="1" applyFill="1" applyBorder="1" applyAlignment="1" applyProtection="1">
      <alignment horizontal="center" vertical="center" wrapText="1"/>
    </xf>
    <xf numFmtId="0" fontId="6" fillId="8" borderId="5" xfId="47" applyNumberFormat="1" applyFont="1" applyFill="1" applyBorder="1" applyAlignment="1" applyProtection="1">
      <alignment horizontal="left" vertical="center" wrapText="1"/>
    </xf>
    <xf numFmtId="0" fontId="6" fillId="8" borderId="5" xfId="54" applyNumberFormat="1" applyFont="1" applyFill="1" applyBorder="1" applyAlignment="1" applyProtection="1">
      <alignment horizontal="left" vertical="center" wrapText="1"/>
    </xf>
    <xf numFmtId="0" fontId="6" fillId="7" borderId="5" xfId="54" applyNumberFormat="1" applyFont="1" applyFill="1" applyBorder="1" applyAlignment="1" applyProtection="1">
      <alignment horizontal="left" vertical="center" wrapText="1"/>
    </xf>
    <xf numFmtId="49" fontId="6" fillId="2" borderId="5" xfId="54" applyNumberFormat="1" applyFont="1" applyFill="1" applyBorder="1" applyAlignment="1" applyProtection="1">
      <alignment horizontal="left" vertical="center" wrapText="1" indent="4"/>
      <protection locked="0"/>
    </xf>
    <xf numFmtId="0" fontId="6" fillId="7" borderId="5" xfId="54" applyFont="1" applyFill="1" applyBorder="1" applyAlignment="1" applyProtection="1">
      <alignment horizontal="center" vertical="center"/>
    </xf>
    <xf numFmtId="0" fontId="0" fillId="0" borderId="5" xfId="54" applyFont="1" applyFill="1" applyBorder="1" applyAlignment="1" applyProtection="1">
      <alignment horizontal="left" vertical="center" wrapText="1"/>
    </xf>
    <xf numFmtId="0" fontId="32" fillId="7" borderId="20" xfId="54" applyFont="1" applyFill="1" applyBorder="1" applyAlignment="1" applyProtection="1">
      <alignment horizontal="center" vertical="top" wrapText="1"/>
    </xf>
    <xf numFmtId="49" fontId="0" fillId="7" borderId="16" xfId="54" applyNumberFormat="1" applyFont="1" applyFill="1" applyBorder="1" applyAlignment="1" applyProtection="1">
      <alignment horizontal="center" vertical="center" wrapText="1"/>
    </xf>
    <xf numFmtId="49" fontId="0" fillId="7" borderId="26" xfId="54" applyNumberFormat="1" applyFont="1" applyFill="1" applyBorder="1" applyAlignment="1" applyProtection="1">
      <alignment horizontal="center" vertical="center" wrapText="1"/>
    </xf>
    <xf numFmtId="0" fontId="0" fillId="8" borderId="5" xfId="30" applyNumberFormat="1" applyFont="1" applyFill="1" applyBorder="1" applyAlignment="1" applyProtection="1">
      <alignment horizontal="left" vertical="center" wrapText="1" indent="1"/>
    </xf>
    <xf numFmtId="0" fontId="0" fillId="8" borderId="5" xfId="54" applyFont="1" applyFill="1" applyBorder="1" applyAlignment="1" applyProtection="1">
      <alignment horizontal="left" vertical="center" wrapText="1" indent="1"/>
    </xf>
    <xf numFmtId="0" fontId="0" fillId="0" borderId="13" xfId="54" applyFont="1" applyFill="1" applyBorder="1" applyAlignment="1" applyProtection="1">
      <alignment horizontal="center" vertical="center" wrapText="1"/>
    </xf>
    <xf numFmtId="0" fontId="0" fillId="0" borderId="14" xfId="54" applyFont="1" applyFill="1" applyBorder="1" applyAlignment="1" applyProtection="1">
      <alignment horizontal="center" vertical="center" wrapText="1"/>
    </xf>
    <xf numFmtId="49" fontId="0" fillId="7" borderId="5" xfId="54" applyNumberFormat="1" applyFont="1" applyFill="1" applyBorder="1" applyAlignment="1" applyProtection="1">
      <alignment horizontal="center" vertical="center" wrapText="1"/>
    </xf>
    <xf numFmtId="0" fontId="0" fillId="0" borderId="16" xfId="33" applyFont="1" applyFill="1" applyBorder="1" applyAlignment="1" applyProtection="1">
      <alignment horizontal="center" vertical="center" wrapText="1"/>
    </xf>
    <xf numFmtId="0" fontId="0" fillId="0" borderId="26" xfId="33" applyFont="1" applyFill="1" applyBorder="1" applyAlignment="1" applyProtection="1">
      <alignment horizontal="center" vertical="center" wrapText="1"/>
    </xf>
    <xf numFmtId="0" fontId="0" fillId="0" borderId="13" xfId="33" applyFont="1" applyFill="1" applyBorder="1" applyAlignment="1" applyProtection="1">
      <alignment horizontal="center" vertical="center" wrapText="1"/>
    </xf>
    <xf numFmtId="0" fontId="0" fillId="0" borderId="14" xfId="33" applyFont="1" applyFill="1" applyBorder="1" applyAlignment="1" applyProtection="1">
      <alignment horizontal="center" vertical="center" wrapText="1"/>
    </xf>
    <xf numFmtId="49" fontId="29" fillId="7" borderId="15" xfId="33" applyNumberFormat="1" applyFont="1" applyFill="1" applyBorder="1" applyAlignment="1" applyProtection="1">
      <alignment horizontal="center" vertical="center" wrapText="1"/>
    </xf>
    <xf numFmtId="0" fontId="37" fillId="0" borderId="5" xfId="54" applyFont="1" applyFill="1" applyBorder="1" applyAlignment="1" applyProtection="1">
      <alignment horizontal="left" vertical="center" wrapText="1"/>
    </xf>
    <xf numFmtId="0" fontId="0" fillId="0" borderId="28" xfId="54" applyFont="1" applyFill="1" applyBorder="1" applyAlignment="1" applyProtection="1">
      <alignment horizontal="left" vertical="center" wrapText="1"/>
    </xf>
    <xf numFmtId="0" fontId="37" fillId="0" borderId="28" xfId="54" applyFont="1" applyFill="1" applyBorder="1" applyAlignment="1" applyProtection="1">
      <alignment horizontal="left" vertical="center" wrapText="1"/>
    </xf>
    <xf numFmtId="0" fontId="37" fillId="0" borderId="26" xfId="54" applyFont="1" applyFill="1" applyBorder="1" applyAlignment="1" applyProtection="1">
      <alignment horizontal="left" vertical="center" wrapText="1"/>
    </xf>
    <xf numFmtId="0" fontId="6" fillId="7" borderId="13" xfId="54" applyFont="1" applyFill="1" applyBorder="1" applyAlignment="1" applyProtection="1">
      <alignment horizontal="center" vertical="center" wrapText="1"/>
    </xf>
    <xf numFmtId="0" fontId="6" fillId="7" borderId="15" xfId="54" applyFont="1" applyFill="1" applyBorder="1" applyAlignment="1" applyProtection="1">
      <alignment horizontal="center" vertical="center" wrapText="1"/>
    </xf>
    <xf numFmtId="0" fontId="6" fillId="7" borderId="14" xfId="54" applyFont="1" applyFill="1" applyBorder="1" applyAlignment="1" applyProtection="1">
      <alignment horizontal="center" vertical="center" wrapText="1"/>
    </xf>
    <xf numFmtId="0" fontId="18" fillId="0" borderId="15" xfId="32" applyFont="1" applyFill="1" applyBorder="1" applyAlignment="1" applyProtection="1">
      <alignment horizontal="left" vertical="center" wrapText="1" indent="1"/>
    </xf>
    <xf numFmtId="49" fontId="6" fillId="0" borderId="0" xfId="41" applyBorder="1" applyAlignment="1" applyProtection="1">
      <alignment horizontal="left" vertical="top" wrapText="1"/>
    </xf>
    <xf numFmtId="0" fontId="6" fillId="7" borderId="5" xfId="48" applyNumberFormat="1" applyFont="1" applyFill="1" applyBorder="1" applyAlignment="1" applyProtection="1">
      <alignment horizontal="center" vertical="center" wrapText="1"/>
    </xf>
    <xf numFmtId="49" fontId="6" fillId="0" borderId="0" xfId="41" applyFont="1" applyAlignment="1">
      <alignment horizontal="left" vertical="top" wrapText="1"/>
    </xf>
    <xf numFmtId="49" fontId="0" fillId="12" borderId="15" xfId="0" applyFont="1" applyFill="1" applyBorder="1" applyAlignment="1">
      <alignment horizontal="left" vertical="center" indent="1"/>
    </xf>
    <xf numFmtId="49" fontId="6" fillId="11" borderId="13" xfId="53" applyNumberFormat="1" applyFont="1" applyFill="1" applyBorder="1" applyAlignment="1" applyProtection="1">
      <alignment horizontal="center" vertical="center" wrapText="1"/>
    </xf>
    <xf numFmtId="0" fontId="6" fillId="0" borderId="13" xfId="54" applyNumberFormat="1" applyFont="1" applyFill="1" applyBorder="1" applyAlignment="1" applyProtection="1">
      <alignment horizontal="left" vertical="center" wrapText="1"/>
    </xf>
    <xf numFmtId="4" fontId="6" fillId="8" borderId="13" xfId="30" applyNumberFormat="1" applyFont="1" applyFill="1" applyBorder="1" applyAlignment="1" applyProtection="1">
      <alignment horizontal="left" vertical="center" wrapText="1"/>
    </xf>
    <xf numFmtId="4" fontId="6" fillId="8" borderId="15" xfId="30" applyNumberFormat="1" applyFont="1" applyFill="1" applyBorder="1" applyAlignment="1" applyProtection="1">
      <alignment horizontal="left" vertical="center" wrapText="1"/>
    </xf>
    <xf numFmtId="4" fontId="6" fillId="8" borderId="14" xfId="30" applyNumberFormat="1" applyFont="1" applyFill="1" applyBorder="1" applyAlignment="1" applyProtection="1">
      <alignment horizontal="left" vertical="center" wrapText="1"/>
    </xf>
    <xf numFmtId="0" fontId="6" fillId="8" borderId="13" xfId="54" applyNumberFormat="1" applyFont="1" applyFill="1" applyBorder="1" applyAlignment="1" applyProtection="1">
      <alignment horizontal="left" vertical="center" wrapText="1"/>
    </xf>
    <xf numFmtId="0" fontId="6" fillId="8" borderId="15" xfId="54" applyNumberFormat="1" applyFont="1" applyFill="1" applyBorder="1" applyAlignment="1" applyProtection="1">
      <alignment horizontal="left" vertical="center" wrapText="1"/>
    </xf>
    <xf numFmtId="0" fontId="6" fillId="8" borderId="14" xfId="54" applyNumberFormat="1" applyFont="1" applyFill="1" applyBorder="1" applyAlignment="1" applyProtection="1">
      <alignment horizontal="left" vertical="center" wrapText="1"/>
    </xf>
    <xf numFmtId="0" fontId="6" fillId="8" borderId="13" xfId="53" applyNumberFormat="1" applyFont="1" applyFill="1" applyBorder="1" applyAlignment="1" applyProtection="1">
      <alignment horizontal="left" vertical="center" wrapText="1"/>
    </xf>
    <xf numFmtId="0" fontId="6" fillId="8" borderId="15" xfId="53" applyNumberFormat="1" applyFont="1" applyFill="1" applyBorder="1" applyAlignment="1" applyProtection="1">
      <alignment horizontal="left" vertical="center" wrapText="1"/>
    </xf>
    <xf numFmtId="0" fontId="6" fillId="8" borderId="14" xfId="53" applyNumberFormat="1" applyFont="1" applyFill="1" applyBorder="1" applyAlignment="1" applyProtection="1">
      <alignment horizontal="left" vertical="center" wrapText="1"/>
    </xf>
    <xf numFmtId="49" fontId="6" fillId="7" borderId="16" xfId="54" applyNumberFormat="1" applyFont="1" applyFill="1" applyBorder="1" applyAlignment="1" applyProtection="1">
      <alignment horizontal="center" vertical="center" wrapText="1"/>
    </xf>
    <xf numFmtId="49" fontId="6" fillId="7" borderId="26" xfId="54"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xf>
    <xf numFmtId="0" fontId="6" fillId="0" borderId="15" xfId="54" applyNumberFormat="1" applyFont="1" applyFill="1" applyBorder="1" applyAlignment="1" applyProtection="1">
      <alignment horizontal="left" vertical="center" wrapText="1"/>
    </xf>
    <xf numFmtId="0" fontId="6" fillId="0" borderId="14" xfId="54" applyNumberFormat="1" applyFont="1" applyFill="1" applyBorder="1" applyAlignment="1" applyProtection="1">
      <alignment horizontal="left" vertical="center" wrapText="1"/>
    </xf>
    <xf numFmtId="0" fontId="0" fillId="0" borderId="5" xfId="0" applyNumberFormat="1" applyFill="1" applyBorder="1" applyAlignment="1" applyProtection="1">
      <alignment horizontal="center" vertical="center"/>
    </xf>
    <xf numFmtId="49" fontId="6" fillId="2" borderId="5" xfId="33" applyNumberFormat="1" applyFont="1" applyFill="1" applyBorder="1" applyAlignment="1" applyProtection="1">
      <alignment horizontal="left" vertical="center" wrapText="1"/>
      <protection locked="0"/>
    </xf>
    <xf numFmtId="49" fontId="0" fillId="2" borderId="5" xfId="0" applyFill="1" applyBorder="1" applyAlignment="1" applyProtection="1">
      <alignment horizontal="left" vertical="top"/>
      <protection locked="0"/>
    </xf>
    <xf numFmtId="0" fontId="0" fillId="7" borderId="5" xfId="37" applyNumberFormat="1" applyFont="1" applyFill="1" applyBorder="1" applyAlignment="1" applyProtection="1">
      <alignment horizontal="center" vertical="center" wrapText="1"/>
    </xf>
    <xf numFmtId="0" fontId="0" fillId="9" borderId="5" xfId="0" applyNumberFormat="1" applyFill="1" applyBorder="1" applyAlignment="1" applyProtection="1">
      <alignment horizontal="left" vertical="center" wrapText="1"/>
      <protection locked="0"/>
    </xf>
    <xf numFmtId="49" fontId="0" fillId="9" borderId="5" xfId="0" applyNumberFormat="1" applyFill="1" applyBorder="1" applyAlignment="1" applyProtection="1">
      <alignment horizontal="left" vertical="center" wrapText="1"/>
      <protection locked="0"/>
    </xf>
    <xf numFmtId="0" fontId="6" fillId="9" borderId="5" xfId="33" applyNumberFormat="1" applyFont="1" applyFill="1" applyBorder="1" applyAlignment="1" applyProtection="1">
      <alignment horizontal="left" vertical="center" wrapText="1"/>
      <protection locked="0"/>
    </xf>
    <xf numFmtId="49" fontId="0" fillId="0" borderId="5" xfId="0" applyBorder="1" applyAlignment="1">
      <alignment horizontal="left" vertical="top"/>
    </xf>
    <xf numFmtId="0" fontId="6" fillId="11" borderId="5" xfId="53" applyNumberFormat="1" applyFont="1" applyFill="1" applyBorder="1" applyAlignment="1" applyProtection="1">
      <alignment horizontal="left" vertical="center" wrapText="1"/>
    </xf>
    <xf numFmtId="49" fontId="0" fillId="11" borderId="5" xfId="0" applyFill="1" applyBorder="1" applyAlignment="1" applyProtection="1">
      <alignment horizontal="left" vertical="top"/>
    </xf>
    <xf numFmtId="0" fontId="6" fillId="0" borderId="5" xfId="3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left" vertical="center" wrapText="1"/>
    </xf>
    <xf numFmtId="0" fontId="6" fillId="11" borderId="5" xfId="53" applyNumberFormat="1" applyFont="1" applyFill="1" applyBorder="1" applyAlignment="1" applyProtection="1">
      <alignment horizontal="center" vertical="center" wrapText="1"/>
    </xf>
    <xf numFmtId="0" fontId="6" fillId="0" borderId="5" xfId="53" applyNumberFormat="1" applyFont="1" applyFill="1" applyBorder="1" applyAlignment="1" applyProtection="1">
      <alignment horizontal="center" vertical="center" wrapText="1"/>
    </xf>
    <xf numFmtId="0" fontId="6" fillId="7" borderId="0" xfId="54" applyFont="1" applyFill="1" applyBorder="1" applyAlignment="1" applyProtection="1">
      <alignment horizontal="center" vertical="center" wrapText="1"/>
    </xf>
    <xf numFmtId="0" fontId="29" fillId="7" borderId="17" xfId="33" applyNumberFormat="1" applyFont="1" applyFill="1" applyBorder="1" applyAlignment="1" applyProtection="1">
      <alignment horizontal="center" vertical="center" wrapText="1"/>
    </xf>
    <xf numFmtId="0" fontId="29" fillId="0" borderId="20" xfId="54" applyFont="1" applyFill="1" applyBorder="1" applyAlignment="1" applyProtection="1">
      <alignment horizontal="center" vertical="top" wrapText="1"/>
    </xf>
    <xf numFmtId="0" fontId="29" fillId="0" borderId="0" xfId="54" applyFont="1" applyFill="1" applyBorder="1" applyAlignment="1" applyProtection="1">
      <alignment horizontal="center" vertical="top" wrapText="1"/>
    </xf>
    <xf numFmtId="14" fontId="49" fillId="0" borderId="5" xfId="53" applyNumberFormat="1" applyFont="1" applyFill="1" applyBorder="1" applyAlignment="1" applyProtection="1">
      <alignment horizontal="center" vertical="center" wrapText="1"/>
    </xf>
    <xf numFmtId="0" fontId="33" fillId="0" borderId="21" xfId="54" applyFont="1" applyFill="1" applyBorder="1" applyAlignment="1" applyProtection="1">
      <alignment horizontal="center" vertical="center" wrapText="1"/>
    </xf>
    <xf numFmtId="0" fontId="33" fillId="0" borderId="18" xfId="54" applyFont="1" applyFill="1" applyBorder="1" applyAlignment="1" applyProtection="1">
      <alignment horizontal="center" vertical="center" wrapText="1"/>
    </xf>
    <xf numFmtId="0" fontId="6" fillId="8" borderId="13" xfId="47" applyNumberFormat="1" applyFont="1" applyFill="1" applyBorder="1" applyAlignment="1" applyProtection="1">
      <alignment horizontal="left" vertical="center" wrapText="1"/>
    </xf>
    <xf numFmtId="0" fontId="6" fillId="8" borderId="15" xfId="47" applyNumberFormat="1" applyFont="1" applyFill="1" applyBorder="1" applyAlignment="1" applyProtection="1">
      <alignment horizontal="left" vertical="center" wrapText="1"/>
    </xf>
    <xf numFmtId="0" fontId="6" fillId="8" borderId="14" xfId="47" applyNumberFormat="1" applyFont="1" applyFill="1" applyBorder="1" applyAlignment="1" applyProtection="1">
      <alignment horizontal="left" vertical="center" wrapText="1"/>
    </xf>
    <xf numFmtId="0" fontId="8" fillId="10" borderId="5" xfId="0" applyNumberFormat="1" applyFont="1" applyFill="1" applyBorder="1" applyAlignment="1" applyProtection="1">
      <alignment horizontal="center" vertical="center" wrapText="1"/>
    </xf>
  </cellXfs>
  <cellStyles count="102">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17"/>
    <cellStyle name="Currency2" xfId="18"/>
    <cellStyle name="currency3" xfId="19"/>
    <cellStyle name="currency4" xfId="20"/>
    <cellStyle name="Followed Hyperlink" xfId="21"/>
    <cellStyle name="Header 3" xfId="22"/>
    <cellStyle name="Hyperlink" xfId="23"/>
    <cellStyle name="normal" xfId="24"/>
    <cellStyle name="Normal1" xfId="25"/>
    <cellStyle name="Normal2" xfId="26"/>
    <cellStyle name="Percent1" xfId="27"/>
    <cellStyle name="Title 4" xfId="28"/>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9" builtinId="20" customBuiltin="1"/>
    <cellStyle name="Вывод" xfId="64" builtinId="21" hidden="1"/>
    <cellStyle name="Вычисление" xfId="65" builtinId="22" hidden="1"/>
    <cellStyle name="Гиперссылка" xfId="30" builtinId="8" customBuiltin="1"/>
    <cellStyle name="Гиперссылка 2 2" xfId="31"/>
    <cellStyle name="Денежный" xfId="98" builtinId="4" hidden="1"/>
    <cellStyle name="Денежный [0]" xfId="99" builtinId="7" hidden="1"/>
    <cellStyle name="Заголовок" xfId="32"/>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3"/>
    <cellStyle name="Значение" xfId="34"/>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35"/>
    <cellStyle name="Обычный 12 2" xfId="36"/>
    <cellStyle name="Обычный 14" xfId="37"/>
    <cellStyle name="Обычный 14 6" xfId="101"/>
    <cellStyle name="Обычный 15" xfId="38"/>
    <cellStyle name="Обычный 2" xfId="39"/>
    <cellStyle name="Обычный 2 2" xfId="40"/>
    <cellStyle name="Обычный 3" xfId="41"/>
    <cellStyle name="Обычный 3 2" xfId="42"/>
    <cellStyle name="Обычный 3 3" xfId="43"/>
    <cellStyle name="Обычный 4" xfId="44"/>
    <cellStyle name="Обычный_BALANCE.WARM.2007YEAR(FACT)" xfId="45"/>
    <cellStyle name="Обычный_INVEST.WARM.PLAN.4.78(v0.1)" xfId="46"/>
    <cellStyle name="Обычный_JKH.OPEN.INFO.HVS(v3.5)_цены161210" xfId="47"/>
    <cellStyle name="Обычный_JKH.OPEN.INFO.PRICE.VO_v4.0(10.02.11)" xfId="48"/>
    <cellStyle name="Обычный_MINENERGO.340.PRIL79(v0.1)" xfId="49"/>
    <cellStyle name="Обычный_PREDEL.JKH.2010(v1.3)" xfId="50"/>
    <cellStyle name="Обычный_razrabotka_sablonov_po_WKU" xfId="51"/>
    <cellStyle name="Обычный_SIMPLE_1_massive2" xfId="52"/>
    <cellStyle name="Обычный_ЖКУ_проект3" xfId="53"/>
    <cellStyle name="Обычный_Мониторинг инвестиций" xfId="54"/>
    <cellStyle name="Обычный_Шаблон по источникам для Модуля Реестр (2)" xfId="55"/>
    <cellStyle name="Плохой" xfId="62" builtinId="27" hidden="1"/>
    <cellStyle name="Пояснение" xfId="70" builtinId="53" hidden="1"/>
    <cellStyle name="Примечание" xfId="69" builtinId="10" hidden="1"/>
    <cellStyle name="Процентный" xfId="100" builtinId="5" hidden="1"/>
    <cellStyle name="Связанная ячейка" xfId="66" builtinId="24" hidden="1"/>
    <cellStyle name="Текст предупреждения" xfId="68" builtinId="11" hidden="1"/>
    <cellStyle name="Финансовый" xfId="96" builtinId="3" hidden="1"/>
    <cellStyle name="Финансовый [0]" xfId="97" builtinId="6" hidden="1"/>
    <cellStyle name="Хороший" xfId="61" builtinId="26" hidden="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CC0000"/>
      <rgbColor rgb="00000000"/>
      <rgbColor rgb="000000FF"/>
      <rgbColor rgb="00FFFF00"/>
      <rgbColor rgb="00FF00FF"/>
      <rgbColor rgb="0000FFFF"/>
      <rgbColor rgb="00800000"/>
      <rgbColor rgb="00008000"/>
      <rgbColor rgb="00000080"/>
      <rgbColor rgb="00808000"/>
      <rgbColor rgb="00800080"/>
      <rgbColor rgb="00008080"/>
      <rgbColor rgb="00C0C0C0"/>
      <rgbColor rgb="00BCBCBC"/>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000080"/>
      <rgbColor rgb="00333333"/>
    </indexedColors>
    <mruColors>
      <color rgb="FFEAEB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3" Type="http://schemas.openxmlformats.org/officeDocument/2006/relationships/image" Target="../media/image4.png"/><Relationship Id="rId7" Type="http://schemas.openxmlformats.org/officeDocument/2006/relationships/image" Target="../media/image8.png"/><Relationship Id="rId12" Type="http://schemas.openxmlformats.org/officeDocument/2006/relationships/image" Target="../media/image13.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6.png"/><Relationship Id="rId1" Type="http://schemas.openxmlformats.org/officeDocument/2006/relationships/image" Target="../media/image18.png"/><Relationship Id="rId4" Type="http://schemas.openxmlformats.org/officeDocument/2006/relationships/image" Target="../media/image20.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482600</xdr:rowOff>
    </xdr:from>
    <xdr:to>
      <xdr:col>3</xdr:col>
      <xdr:colOff>0</xdr:colOff>
      <xdr:row>113</xdr:row>
      <xdr:rowOff>3175</xdr:rowOff>
    </xdr:to>
    <xdr:sp macro="[0]!Instruction.BlockClick" textlink="">
      <xdr:nvSpPr>
        <xdr:cNvPr id="2" name="InstrBlock_8"/>
        <xdr:cNvSpPr txBox="1">
          <a:spLocks noChangeArrowheads="1"/>
        </xdr:cNvSpPr>
      </xdr:nvSpPr>
      <xdr:spPr bwMode="auto">
        <a:xfrm>
          <a:off x="219075" y="43021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18</xdr:row>
      <xdr:rowOff>19050</xdr:rowOff>
    </xdr:from>
    <xdr:to>
      <xdr:col>3</xdr:col>
      <xdr:colOff>0</xdr:colOff>
      <xdr:row>18</xdr:row>
      <xdr:rowOff>482600</xdr:rowOff>
    </xdr:to>
    <xdr:sp macro="[0]!Instruction.BlockClick" textlink="">
      <xdr:nvSpPr>
        <xdr:cNvPr id="3" name="InstrBlock_7"/>
        <xdr:cNvSpPr txBox="1">
          <a:spLocks noChangeArrowheads="1"/>
        </xdr:cNvSpPr>
      </xdr:nvSpPr>
      <xdr:spPr bwMode="auto">
        <a:xfrm>
          <a:off x="219075" y="38385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Консультации по работе с отчётом</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A6A6A6"/>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7206806" name="InstrImg_1" descr="icon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7206807" name="InstrImg_2" descr="icon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7206808" name="InstrImg_3" descr="icon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7206809" name="InstrImg_4" descr="icon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7206810" name="InstrImg_5" descr="icon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7206811" name="InstrImg_6" descr="icon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0" y="34385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76200</xdr:colOff>
      <xdr:row>18</xdr:row>
      <xdr:rowOff>95250</xdr:rowOff>
    </xdr:from>
    <xdr:to>
      <xdr:col>1</xdr:col>
      <xdr:colOff>457200</xdr:colOff>
      <xdr:row>18</xdr:row>
      <xdr:rowOff>457200</xdr:rowOff>
    </xdr:to>
    <xdr:pic macro="[0]!Instruction.BlockClick">
      <xdr:nvPicPr>
        <xdr:cNvPr id="7206812" name="InstrImg_7" descr="icon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95275" y="3914775"/>
          <a:ext cx="3810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514350</xdr:rowOff>
    </xdr:from>
    <xdr:to>
      <xdr:col>1</xdr:col>
      <xdr:colOff>447675</xdr:colOff>
      <xdr:row>113</xdr:row>
      <xdr:rowOff>19050</xdr:rowOff>
    </xdr:to>
    <xdr:pic macro="[0]!Instruction.BlockClick">
      <xdr:nvPicPr>
        <xdr:cNvPr id="7206813" name="InstrImg_8" descr="icon8.png"/>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8125" y="4333875"/>
          <a:ext cx="428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215570</xdr:colOff>
      <xdr:row>2</xdr:row>
      <xdr:rowOff>9392</xdr:rowOff>
    </xdr:from>
    <xdr:to>
      <xdr:col>2</xdr:col>
      <xdr:colOff>1303231</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7206815" name="cmdAct_2" descr="icon15.png"/>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90600" y="15240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215265</xdr:colOff>
      <xdr:row>2</xdr:row>
      <xdr:rowOff>9525</xdr:rowOff>
    </xdr:from>
    <xdr:to>
      <xdr:col>4</xdr:col>
      <xdr:colOff>83522</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7206817" name="cmdNoAct_2" descr="icon16.png" hidden="1"/>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28700" y="238125"/>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216626</xdr:colOff>
      <xdr:row>2</xdr:row>
      <xdr:rowOff>3612</xdr:rowOff>
    </xdr:from>
    <xdr:to>
      <xdr:col>4</xdr:col>
      <xdr:colOff>135812</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203835</xdr:colOff>
      <xdr:row>1</xdr:row>
      <xdr:rowOff>136963</xdr:rowOff>
    </xdr:from>
    <xdr:ext cx="246578"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0" name="chkGetUpdatesTrue" descr="check_yes.jpg"/>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1" name="chkNoUpdatesFalse" descr="check_no.png"/>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2" name="chkNoUpdatesTrue" descr="check_yes.jpg" hidden="1"/>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3" name="chkGetUpdatesFalse" descr="check_no.png" hidden="1"/>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xdr:colOff>
      <xdr:row>103</xdr:row>
      <xdr:rowOff>180974</xdr:rowOff>
    </xdr:from>
    <xdr:to>
      <xdr:col>9</xdr:col>
      <xdr:colOff>87599</xdr:colOff>
      <xdr:row>106</xdr:row>
      <xdr:rowOff>5474</xdr:rowOff>
    </xdr:to>
    <xdr:sp macro="[0]!Instruction.cmdGetUpdate_Click" textlink="">
      <xdr:nvSpPr>
        <xdr:cNvPr id="32" name="cmdGetUpdate"/>
        <xdr:cNvSpPr txBox="1">
          <a:spLocks noChangeArrowheads="1"/>
        </xdr:cNvSpPr>
      </xdr:nvSpPr>
      <xdr:spPr bwMode="auto">
        <a:xfrm>
          <a:off x="2581275" y="2638424"/>
          <a:ext cx="1563974"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255271</xdr:colOff>
      <xdr:row>103</xdr:row>
      <xdr:rowOff>180974</xdr:rowOff>
    </xdr:from>
    <xdr:to>
      <xdr:col>15</xdr:col>
      <xdr:colOff>47626</xdr:colOff>
      <xdr:row>106</xdr:row>
      <xdr:rowOff>5474</xdr:rowOff>
    </xdr:to>
    <xdr:sp macro="[0]!Instruction.cmdShowHideUpdateLog_Click" textlink="">
      <xdr:nvSpPr>
        <xdr:cNvPr id="34" name="cmdShowHideUpdateLog"/>
        <xdr:cNvSpPr txBox="1">
          <a:spLocks noChangeArrowheads="1"/>
        </xdr:cNvSpPr>
      </xdr:nvSpPr>
      <xdr:spPr bwMode="auto">
        <a:xfrm>
          <a:off x="4312921" y="2638424"/>
          <a:ext cx="1564005"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4</xdr:col>
      <xdr:colOff>19050</xdr:colOff>
      <xdr:row>103</xdr:row>
      <xdr:rowOff>161925</xdr:rowOff>
    </xdr:from>
    <xdr:to>
      <xdr:col>5</xdr:col>
      <xdr:colOff>142875</xdr:colOff>
      <xdr:row>106</xdr:row>
      <xdr:rowOff>9525</xdr:rowOff>
    </xdr:to>
    <xdr:pic macro="[0]!Instruction.cmdGetUpdate_Click">
      <xdr:nvPicPr>
        <xdr:cNvPr id="7206826" name="cmdGetUpdateImg" descr="icon11.png"/>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590800" y="45720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238125</xdr:colOff>
      <xdr:row>103</xdr:row>
      <xdr:rowOff>161925</xdr:rowOff>
    </xdr:from>
    <xdr:to>
      <xdr:col>11</xdr:col>
      <xdr:colOff>66675</xdr:colOff>
      <xdr:row>106</xdr:row>
      <xdr:rowOff>9525</xdr:rowOff>
    </xdr:to>
    <xdr:pic macro="[0]!Instruction.cmdShowHideUpdateLog_Click">
      <xdr:nvPicPr>
        <xdr:cNvPr id="7206827" name="cmdShowHideUpdateLogImg" descr="icon13.png"/>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295775" y="4572000"/>
          <a:ext cx="419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22</xdr:col>
          <xdr:colOff>66675</xdr:colOff>
          <xdr:row>120</xdr:row>
          <xdr:rowOff>123825</xdr:rowOff>
        </xdr:to>
        <xdr:sp macro="" textlink="">
          <xdr:nvSpPr>
            <xdr:cNvPr id="193537" name="InstrWord" hidden="1">
              <a:extLst>
                <a:ext uri="{63B3BB69-23CF-44E3-9099-C40C66FF867C}">
                  <a14:compatExt spid="_x0000_s1935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18</xdr:col>
      <xdr:colOff>219075</xdr:colOff>
      <xdr:row>1</xdr:row>
      <xdr:rowOff>85725</xdr:rowOff>
    </xdr:from>
    <xdr:to>
      <xdr:col>24</xdr:col>
      <xdr:colOff>279237</xdr:colOff>
      <xdr:row>2</xdr:row>
      <xdr:rowOff>161925</xdr:rowOff>
    </xdr:to>
    <xdr:sp macro="[0]!Instruction.cmdStart_Click" textlink="">
      <xdr:nvSpPr>
        <xdr:cNvPr id="37" name="cmdStart" hidden="1"/>
        <xdr:cNvSpPr>
          <a:spLocks noChangeArrowheads="1"/>
        </xdr:cNvSpPr>
      </xdr:nvSpPr>
      <xdr:spPr bwMode="auto">
        <a:xfrm>
          <a:off x="6934200" y="123825"/>
          <a:ext cx="1831812" cy="285750"/>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68580</xdr:colOff>
      <xdr:row>0</xdr:row>
      <xdr:rowOff>47625</xdr:rowOff>
    </xdr:from>
    <xdr:to>
      <xdr:col>6</xdr:col>
      <xdr:colOff>80506</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228600</xdr:colOff>
      <xdr:row>10</xdr:row>
      <xdr:rowOff>28575</xdr:rowOff>
    </xdr:from>
    <xdr:to>
      <xdr:col>7</xdr:col>
      <xdr:colOff>200025</xdr:colOff>
      <xdr:row>10</xdr:row>
      <xdr:rowOff>247650</xdr:rowOff>
    </xdr:to>
    <xdr:pic macro="[0]!modInfo.MainSheetHelp">
      <xdr:nvPicPr>
        <xdr:cNvPr id="7207129" name="ExcludeHelp_3"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10450" y="17049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8</xdr:row>
      <xdr:rowOff>95250</xdr:rowOff>
    </xdr:from>
    <xdr:to>
      <xdr:col>7</xdr:col>
      <xdr:colOff>200025</xdr:colOff>
      <xdr:row>8</xdr:row>
      <xdr:rowOff>314325</xdr:rowOff>
    </xdr:to>
    <xdr:pic macro="[0]!modInfo.MainSheetHelp">
      <xdr:nvPicPr>
        <xdr:cNvPr id="7207130" name="ExcludeHelp_6"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10450" y="1352550"/>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13</xdr:row>
      <xdr:rowOff>38100</xdr:rowOff>
    </xdr:from>
    <xdr:to>
      <xdr:col>7</xdr:col>
      <xdr:colOff>200025</xdr:colOff>
      <xdr:row>13</xdr:row>
      <xdr:rowOff>257175</xdr:rowOff>
    </xdr:to>
    <xdr:pic macro="[0]!modInfo.MainSheetHelp">
      <xdr:nvPicPr>
        <xdr:cNvPr id="7207131" name="ExcludeHelp_7"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10450" y="3924300"/>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27</xdr:row>
      <xdr:rowOff>85725</xdr:rowOff>
    </xdr:from>
    <xdr:to>
      <xdr:col>7</xdr:col>
      <xdr:colOff>200025</xdr:colOff>
      <xdr:row>27</xdr:row>
      <xdr:rowOff>304800</xdr:rowOff>
    </xdr:to>
    <xdr:pic macro="[0]!modInfo.MainSheetHelp">
      <xdr:nvPicPr>
        <xdr:cNvPr id="7207132" name="ExcludeHelp_8" descr="Справка по листу"/>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10450" y="475297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219075</xdr:colOff>
      <xdr:row>4</xdr:row>
      <xdr:rowOff>219075</xdr:rowOff>
    </xdr:to>
    <xdr:pic macro="[0]!modList00.CreatePrintedForm">
      <xdr:nvPicPr>
        <xdr:cNvPr id="720713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29500" y="476250"/>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26</xdr:row>
      <xdr:rowOff>76200</xdr:rowOff>
    </xdr:from>
    <xdr:to>
      <xdr:col>6</xdr:col>
      <xdr:colOff>0</xdr:colOff>
      <xdr:row>26</xdr:row>
      <xdr:rowOff>369673</xdr:rowOff>
    </xdr:to>
    <xdr:sp macro="[0]!modList00.cmdOrganizationChoice_Click_Handler" textlink="">
      <xdr:nvSpPr>
        <xdr:cNvPr id="17" name="cmdOrgChoice"/>
        <xdr:cNvSpPr>
          <a:spLocks noChangeArrowheads="1"/>
        </xdr:cNvSpPr>
      </xdr:nvSpPr>
      <xdr:spPr bwMode="auto">
        <a:xfrm>
          <a:off x="3800475" y="4762500"/>
          <a:ext cx="3381375" cy="293473"/>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6</xdr:col>
      <xdr:colOff>38100</xdr:colOff>
      <xdr:row>17</xdr:row>
      <xdr:rowOff>0</xdr:rowOff>
    </xdr:from>
    <xdr:to>
      <xdr:col>6</xdr:col>
      <xdr:colOff>228600</xdr:colOff>
      <xdr:row>18</xdr:row>
      <xdr:rowOff>190500</xdr:rowOff>
    </xdr:to>
    <xdr:grpSp>
      <xdr:nvGrpSpPr>
        <xdr:cNvPr id="14" name="shCalendar" hidden="1"/>
        <xdr:cNvGrpSpPr>
          <a:grpSpLocks/>
        </xdr:cNvGrpSpPr>
      </xdr:nvGrpSpPr>
      <xdr:grpSpPr bwMode="auto">
        <a:xfrm>
          <a:off x="7219950" y="3238500"/>
          <a:ext cx="190500" cy="190500"/>
          <a:chOff x="13896191" y="1813753"/>
          <a:chExt cx="211023" cy="178845"/>
        </a:xfrm>
      </xdr:grpSpPr>
      <xdr:sp macro="[0]!modfrmDateChoose.CalendarShow" textlink="">
        <xdr:nvSpPr>
          <xdr:cNvPr id="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7208055" name="ExcludeHelp_1"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7208056"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910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7208057" name="ExcludeHelp_2" descr="Справка по листу"/>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81925" y="5429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ThisWorkbook.Freeze_Panes">
      <xdr:nvPicPr>
        <xdr:cNvPr id="7208058" name="FREEZE_PANES" descr="update_org.pn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7208059"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38100</xdr:colOff>
      <xdr:row>17</xdr:row>
      <xdr:rowOff>0</xdr:rowOff>
    </xdr:from>
    <xdr:to>
      <xdr:col>14</xdr:col>
      <xdr:colOff>228600</xdr:colOff>
      <xdr:row>17</xdr:row>
      <xdr:rowOff>190500</xdr:rowOff>
    </xdr:to>
    <xdr:grpSp>
      <xdr:nvGrpSpPr>
        <xdr:cNvPr id="7201434" name="shCalendar" hidden="1"/>
        <xdr:cNvGrpSpPr>
          <a:grpSpLocks/>
        </xdr:cNvGrpSpPr>
      </xdr:nvGrpSpPr>
      <xdr:grpSpPr bwMode="auto">
        <a:xfrm>
          <a:off x="13458825" y="819150"/>
          <a:ext cx="190500" cy="190500"/>
          <a:chOff x="13896191" y="1813753"/>
          <a:chExt cx="211023" cy="178845"/>
        </a:xfrm>
      </xdr:grpSpPr>
      <xdr:sp macro="[0]!modfrmDateChoose.CalendarShow" textlink="">
        <xdr:nvSpPr>
          <xdr:cNvPr id="720144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1442" name="shCalendar_1" descr="CalendarSmall.bmp" hidden="1"/>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9</xdr:col>
      <xdr:colOff>0</xdr:colOff>
      <xdr:row>16</xdr:row>
      <xdr:rowOff>0</xdr:rowOff>
    </xdr:from>
    <xdr:to>
      <xdr:col>9</xdr:col>
      <xdr:colOff>219075</xdr:colOff>
      <xdr:row>16</xdr:row>
      <xdr:rowOff>219075</xdr:rowOff>
    </xdr:to>
    <xdr:pic macro="[0]!modInfo.MainSheetHelp">
      <xdr:nvPicPr>
        <xdr:cNvPr id="7201435" name="ExcludeHelp_1" descr="Справка по листу"/>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77125" y="3905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16</xdr:row>
      <xdr:rowOff>0</xdr:rowOff>
    </xdr:from>
    <xdr:to>
      <xdr:col>10</xdr:col>
      <xdr:colOff>219075</xdr:colOff>
      <xdr:row>16</xdr:row>
      <xdr:rowOff>219075</xdr:rowOff>
    </xdr:to>
    <xdr:pic macro="[0]!modInfo.MainSheetHelp">
      <xdr:nvPicPr>
        <xdr:cNvPr id="7201436" name="ExcludeHelp_2" descr="Справка по листу"/>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68000" y="3905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editAs="oneCell">
    <xdr:from>
      <xdr:col>14</xdr:col>
      <xdr:colOff>0</xdr:colOff>
      <xdr:row>16</xdr:row>
      <xdr:rowOff>0</xdr:rowOff>
    </xdr:from>
    <xdr:to>
      <xdr:col>14</xdr:col>
      <xdr:colOff>219075</xdr:colOff>
      <xdr:row>16</xdr:row>
      <xdr:rowOff>219075</xdr:rowOff>
    </xdr:to>
    <xdr:pic macro="[0]!modInfo.MainSheetHelp">
      <xdr:nvPicPr>
        <xdr:cNvPr id="7201437" name="ExcludeHelp_3" descr="Справка по листу"/>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20725" y="390525"/>
          <a:ext cx="21907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PrintsWithSheet="0"/>
  </xdr:twoCellAnchor>
  <xdr:twoCellAnchor>
    <xdr:from>
      <xdr:col>4</xdr:col>
      <xdr:colOff>28576</xdr:colOff>
      <xdr:row>29</xdr:row>
      <xdr:rowOff>2</xdr:rowOff>
    </xdr:from>
    <xdr:to>
      <xdr:col>4</xdr:col>
      <xdr:colOff>3343276</xdr:colOff>
      <xdr:row>30</xdr:row>
      <xdr:rowOff>1</xdr:rowOff>
    </xdr:to>
    <xdr:sp macro="[0]!modList02.cmdDoIt_Click_Handler" textlink="">
      <xdr:nvSpPr>
        <xdr:cNvPr id="24" name="cmdCreateSheets" hidden="1"/>
        <xdr:cNvSpPr>
          <a:spLocks noChangeArrowheads="1"/>
        </xdr:cNvSpPr>
      </xdr:nvSpPr>
      <xdr:spPr bwMode="auto">
        <a:xfrm>
          <a:off x="685801" y="2371727"/>
          <a:ext cx="3314700" cy="295274"/>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список листов</a:t>
          </a:r>
        </a:p>
      </xdr:txBody>
    </xdr:sp>
    <xdr:clientData/>
  </xdr:twoCellAnchor>
  <xdr:twoCellAnchor>
    <xdr:from>
      <xdr:col>0</xdr:col>
      <xdr:colOff>0</xdr:colOff>
      <xdr:row>4</xdr:row>
      <xdr:rowOff>0</xdr:rowOff>
    </xdr:from>
    <xdr:to>
      <xdr:col>2</xdr:col>
      <xdr:colOff>238125</xdr:colOff>
      <xdr:row>4</xdr:row>
      <xdr:rowOff>247650</xdr:rowOff>
    </xdr:to>
    <xdr:pic macro="[0]!modThisWorkbook.Freeze_Panes">
      <xdr:nvPicPr>
        <xdr:cNvPr id="7201439" name="FREEZE_PANES" descr="update_org.png"/>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7201440" name="UNFREEZE_PANES"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6"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38100</xdr:colOff>
      <xdr:row>23</xdr:row>
      <xdr:rowOff>0</xdr:rowOff>
    </xdr:from>
    <xdr:to>
      <xdr:col>18</xdr:col>
      <xdr:colOff>228600</xdr:colOff>
      <xdr:row>23</xdr:row>
      <xdr:rowOff>190500</xdr:rowOff>
    </xdr:to>
    <xdr:grpSp>
      <xdr:nvGrpSpPr>
        <xdr:cNvPr id="8" name="shCalendar" hidden="1"/>
        <xdr:cNvGrpSpPr>
          <a:grpSpLocks/>
        </xdr:cNvGrpSpPr>
      </xdr:nvGrpSpPr>
      <xdr:grpSpPr bwMode="auto">
        <a:xfrm>
          <a:off x="5391150" y="4829175"/>
          <a:ext cx="190500" cy="190500"/>
          <a:chOff x="13896191" y="1813753"/>
          <a:chExt cx="211023" cy="178845"/>
        </a:xfrm>
      </xdr:grpSpPr>
      <xdr:sp macro="[0]!modfrmDateChoose.CalendarShow" textlink="">
        <xdr:nvSpPr>
          <xdr:cNvPr id="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0"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1561"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156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4"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5"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54673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38100</xdr:colOff>
      <xdr:row>23</xdr:row>
      <xdr:rowOff>0</xdr:rowOff>
    </xdr:from>
    <xdr:to>
      <xdr:col>18</xdr:col>
      <xdr:colOff>228600</xdr:colOff>
      <xdr:row>23</xdr:row>
      <xdr:rowOff>190500</xdr:rowOff>
    </xdr:to>
    <xdr:grpSp>
      <xdr:nvGrpSpPr>
        <xdr:cNvPr id="4" name="shCalendar" hidden="1"/>
        <xdr:cNvGrpSpPr>
          <a:grpSpLocks/>
        </xdr:cNvGrpSpPr>
      </xdr:nvGrpSpPr>
      <xdr:grpSpPr bwMode="auto">
        <a:xfrm>
          <a:off x="6972300" y="480060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oneCellAnchor>
    <xdr:from>
      <xdr:col>21</xdr:col>
      <xdr:colOff>0</xdr:colOff>
      <xdr:row>23</xdr:row>
      <xdr:rowOff>0</xdr:rowOff>
    </xdr:from>
    <xdr:ext cx="190500" cy="190500"/>
    <xdr:grpSp>
      <xdr:nvGrpSpPr>
        <xdr:cNvPr id="7"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2"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5"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7"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8"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0"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1"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2"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3"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4"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7"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9"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0"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3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2"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3"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3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5"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46"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24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8001000" y="374332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8001000" y="26479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3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38100</xdr:colOff>
      <xdr:row>23</xdr:row>
      <xdr:rowOff>0</xdr:rowOff>
    </xdr:from>
    <xdr:to>
      <xdr:col>21</xdr:col>
      <xdr:colOff>190500</xdr:colOff>
      <xdr:row>23</xdr:row>
      <xdr:rowOff>190500</xdr:rowOff>
    </xdr:to>
    <xdr:grpSp>
      <xdr:nvGrpSpPr>
        <xdr:cNvPr id="4" name="shCalendar" hidden="1"/>
        <xdr:cNvGrpSpPr>
          <a:grpSpLocks/>
        </xdr:cNvGrpSpPr>
      </xdr:nvGrpSpPr>
      <xdr:grpSpPr bwMode="auto">
        <a:xfrm>
          <a:off x="6381750" y="38004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3609"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3610"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25</xdr:col>
      <xdr:colOff>38100</xdr:colOff>
      <xdr:row>23</xdr:row>
      <xdr:rowOff>0</xdr:rowOff>
    </xdr:from>
    <xdr:to>
      <xdr:col>26</xdr:col>
      <xdr:colOff>190500</xdr:colOff>
      <xdr:row>23</xdr:row>
      <xdr:rowOff>190500</xdr:rowOff>
    </xdr:to>
    <xdr:grpSp>
      <xdr:nvGrpSpPr>
        <xdr:cNvPr id="4"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oneCellAnchor>
    <xdr:from>
      <xdr:col>26</xdr:col>
      <xdr:colOff>0</xdr:colOff>
      <xdr:row>23</xdr:row>
      <xdr:rowOff>0</xdr:rowOff>
    </xdr:from>
    <xdr:ext cx="190500" cy="190500"/>
    <xdr:grpSp>
      <xdr:nvGrpSpPr>
        <xdr:cNvPr id="7"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26</xdr:col>
      <xdr:colOff>0</xdr:colOff>
      <xdr:row>23</xdr:row>
      <xdr:rowOff>0</xdr:rowOff>
    </xdr:from>
    <xdr:ext cx="190500" cy="190500"/>
    <xdr:grpSp>
      <xdr:nvGrpSpPr>
        <xdr:cNvPr id="12"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4633"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463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0"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1"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28</xdr:col>
      <xdr:colOff>38100</xdr:colOff>
      <xdr:row>22</xdr:row>
      <xdr:rowOff>0</xdr:rowOff>
    </xdr:from>
    <xdr:to>
      <xdr:col>28</xdr:col>
      <xdr:colOff>228600</xdr:colOff>
      <xdr:row>22</xdr:row>
      <xdr:rowOff>190500</xdr:rowOff>
    </xdr:to>
    <xdr:grpSp>
      <xdr:nvGrpSpPr>
        <xdr:cNvPr id="4" name="shCalendar" hidden="1"/>
        <xdr:cNvGrpSpPr>
          <a:grpSpLocks/>
        </xdr:cNvGrpSpPr>
      </xdr:nvGrpSpPr>
      <xdr:grpSpPr bwMode="auto">
        <a:xfrm>
          <a:off x="15706725" y="31432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oneCellAnchor>
    <xdr:from>
      <xdr:col>31</xdr:col>
      <xdr:colOff>0</xdr:colOff>
      <xdr:row>22</xdr:row>
      <xdr:rowOff>0</xdr:rowOff>
    </xdr:from>
    <xdr:ext cx="190500" cy="190500"/>
    <xdr:grpSp>
      <xdr:nvGrpSpPr>
        <xdr:cNvPr id="7" name="shCalendar" hidden="1"/>
        <xdr:cNvGrpSpPr>
          <a:grpSpLocks/>
        </xdr:cNvGrpSpPr>
      </xdr:nvGrpSpPr>
      <xdr:grpSpPr bwMode="auto">
        <a:xfrm>
          <a:off x="16697325" y="3143250"/>
          <a:ext cx="190500" cy="190500"/>
          <a:chOff x="13896191" y="1813753"/>
          <a:chExt cx="211023" cy="178845"/>
        </a:xfrm>
      </xdr:grpSpPr>
      <xdr:sp macro="[0]!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9"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oneCellAnchor>
    <xdr:from>
      <xdr:col>31</xdr:col>
      <xdr:colOff>0</xdr:colOff>
      <xdr:row>22</xdr:row>
      <xdr:rowOff>0</xdr:rowOff>
    </xdr:from>
    <xdr:ext cx="190500" cy="190500"/>
    <xdr:grpSp>
      <xdr:nvGrpSpPr>
        <xdr:cNvPr id="10" name="shCalendar" hidden="1"/>
        <xdr:cNvGrpSpPr>
          <a:grpSpLocks/>
        </xdr:cNvGrpSpPr>
      </xdr:nvGrpSpPr>
      <xdr:grpSpPr bwMode="auto">
        <a:xfrm>
          <a:off x="16697325" y="3143250"/>
          <a:ext cx="190500" cy="190500"/>
          <a:chOff x="13896191" y="1813753"/>
          <a:chExt cx="211023" cy="178845"/>
        </a:xfrm>
      </xdr:grpSpPr>
      <xdr:sp macro="[0]!modfrmDateChoose.CalendarShow" textlink="">
        <xdr:nvSpPr>
          <xdr:cNvPr id="1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2"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47465"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47466"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3"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1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0</xdr:colOff>
      <xdr:row>8</xdr:row>
      <xdr:rowOff>0</xdr:rowOff>
    </xdr:from>
    <xdr:ext cx="190500" cy="190500"/>
    <xdr:grpSp>
      <xdr:nvGrpSpPr>
        <xdr:cNvPr id="13" name="shCalendar" hidden="1"/>
        <xdr:cNvGrpSpPr>
          <a:grpSpLocks/>
        </xdr:cNvGrpSpPr>
      </xdr:nvGrpSpPr>
      <xdr:grpSpPr bwMode="auto">
        <a:xfrm>
          <a:off x="247650" y="600075"/>
          <a:ext cx="190500" cy="190500"/>
          <a:chOff x="13896191" y="1813753"/>
          <a:chExt cx="211023" cy="178845"/>
        </a:xfrm>
      </xdr:grpSpPr>
      <xdr:sp macro="[0]!modfrmDateChoose.CalendarShow" textlink="">
        <xdr:nvSpPr>
          <xdr:cNvPr id="1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5"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wsDr>
</file>

<file path=xl/drawings/drawing3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9</xdr:col>
      <xdr:colOff>38100</xdr:colOff>
      <xdr:row>30</xdr:row>
      <xdr:rowOff>0</xdr:rowOff>
    </xdr:from>
    <xdr:ext cx="190500" cy="190500"/>
    <xdr:grpSp>
      <xdr:nvGrpSpPr>
        <xdr:cNvPr id="7" name="shCalendar" hidden="1"/>
        <xdr:cNvGrpSpPr>
          <a:grpSpLocks/>
        </xdr:cNvGrpSpPr>
      </xdr:nvGrpSpPr>
      <xdr:grpSpPr bwMode="auto">
        <a:xfrm>
          <a:off x="8010525" y="10315575"/>
          <a:ext cx="190500" cy="190500"/>
          <a:chOff x="13896191" y="1813753"/>
          <a:chExt cx="211023" cy="178845"/>
        </a:xfrm>
      </xdr:grpSpPr>
      <xdr:sp macro="[0]!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9" name="shCalendar_1" descr="CalendarSmall.bmp" hidden="1"/>
          <xdr:cNvPicPr preferRelativeResize="0">
            <a:picLocks/>
          </xdr:cNvPicPr>
        </xdr:nvPicPr>
        <xdr:blipFill>
          <a:blip xmlns:r="http://schemas.openxmlformats.org/officeDocument/2006/relationships" r:embed="rId3">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oneCellAnchor>
</xdr:wsDr>
</file>

<file path=xl/drawings/drawing34.xml><?xml version="1.0" encoding="utf-8"?>
<xdr:wsDr xmlns:xdr="http://schemas.openxmlformats.org/drawingml/2006/spreadsheetDrawing" xmlns:a="http://schemas.openxmlformats.org/drawingml/2006/main">
  <xdr:twoCellAnchor editAs="oneCell">
    <xdr:from>
      <xdr:col>9</xdr:col>
      <xdr:colOff>38100</xdr:colOff>
      <xdr:row>3</xdr:row>
      <xdr:rowOff>9525</xdr:rowOff>
    </xdr:from>
    <xdr:to>
      <xdr:col>9</xdr:col>
      <xdr:colOff>228600</xdr:colOff>
      <xdr:row>4</xdr:row>
      <xdr:rowOff>161925</xdr:rowOff>
    </xdr:to>
    <xdr:grpSp>
      <xdr:nvGrpSpPr>
        <xdr:cNvPr id="7210020" name="shCalendar" hidden="1"/>
        <xdr:cNvGrpSpPr>
          <a:grpSpLocks/>
        </xdr:cNvGrpSpPr>
      </xdr:nvGrpSpPr>
      <xdr:grpSpPr bwMode="auto">
        <a:xfrm>
          <a:off x="7077075" y="9525"/>
          <a:ext cx="190500" cy="190500"/>
          <a:chOff x="13896191" y="1813753"/>
          <a:chExt cx="211023" cy="178845"/>
        </a:xfrm>
      </xdr:grpSpPr>
      <xdr:sp macro="[0]!modfrmDateChoose.CalendarShow" textlink="">
        <xdr:nvSpPr>
          <xdr:cNvPr id="721002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10022" name="shCalendar_1" descr="CalendarSmall.bmp" hidden="1"/>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5.xml><?xml version="1.0" encoding="utf-8"?>
<xdr:wsDr xmlns:xdr="http://schemas.openxmlformats.org/drawingml/2006/spreadsheetDrawing" xmlns:a="http://schemas.openxmlformats.org/drawingml/2006/main">
  <xdr:twoCellAnchor editAs="oneCell">
    <xdr:from>
      <xdr:col>40</xdr:col>
      <xdr:colOff>200025</xdr:colOff>
      <xdr:row>0</xdr:row>
      <xdr:rowOff>114300</xdr:rowOff>
    </xdr:from>
    <xdr:to>
      <xdr:col>40</xdr:col>
      <xdr:colOff>390525</xdr:colOff>
      <xdr:row>0</xdr:row>
      <xdr:rowOff>304800</xdr:rowOff>
    </xdr:to>
    <xdr:grpSp>
      <xdr:nvGrpSpPr>
        <xdr:cNvPr id="7203032" name="shCalendar"/>
        <xdr:cNvGrpSpPr>
          <a:grpSpLocks/>
        </xdr:cNvGrpSpPr>
      </xdr:nvGrpSpPr>
      <xdr:grpSpPr bwMode="auto">
        <a:xfrm>
          <a:off x="68284725" y="114300"/>
          <a:ext cx="190500" cy="190500"/>
          <a:chOff x="13896191" y="1813753"/>
          <a:chExt cx="211023" cy="178845"/>
        </a:xfrm>
      </xdr:grpSpPr>
      <xdr:sp macro="[0]!modfrmDateChoose.CalendarShow" textlink="">
        <xdr:nvSpPr>
          <xdr:cNvPr id="7203033" name="shCalendar_bck"/>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3034" name="shCalendar_1" descr="CalendarSmall.bmp"/>
          <xdr:cNvPicPr preferRelativeResize="0">
            <a:picLocks/>
          </xdr:cNvPicPr>
        </xdr:nvPicPr>
        <xdr:blipFill>
          <a:blip xmlns:r="http://schemas.openxmlformats.org/officeDocument/2006/relationships" r:embed="rId1">
            <a:grayscl/>
            <a:extLst>
              <a:ext uri="{28A0092B-C50C-407E-A947-70E740481C1C}">
                <a14:useLocalDpi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DDDDDD"/>
        </a:solidFill>
        <a:ln w="6350" cap="sq" algn="ctr">
          <a:solidFill>
            <a:srgbClr val="969696"/>
          </a:solidFill>
          <a:miter lim="800000"/>
          <a:headEnd/>
          <a:tailEnd/>
        </a:ln>
        <a:effectLst/>
      </a:spPr>
      <a:bodyPr vertOverflow="clip" wrap="square" lIns="27432" tIns="18288" rIns="27432" bIns="18288" anchor="ctr" upright="1"/>
      <a:lstStyle>
        <a:defPPr algn="ctr" rtl="0">
          <a:defRPr sz="1000" b="0" i="0" u="none" strike="noStrike" baseline="0">
            <a:solidFill>
              <a:srgbClr val="000000"/>
            </a:solidFill>
            <a:latin typeface="Tahoma"/>
            <a:ea typeface="Tahoma"/>
            <a:cs typeface="Tahoma"/>
          </a:defRPr>
        </a:defPPr>
      </a:lstStyle>
    </a:sp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_________Microsoft_Word_97_2003.doc"/></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0.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0">
    <tabColor rgb="FFFFCC99"/>
  </sheetPr>
  <dimension ref="A1"/>
  <sheetViews>
    <sheetView showGridLines="0" workbookViewId="0"/>
  </sheetViews>
  <sheetFormatPr defaultRowHeight="11.25"/>
  <cols>
    <col min="1" max="16384" width="9.140625" style="167"/>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Instruction">
    <tabColor rgb="FFCCCCFF"/>
  </sheetPr>
  <dimension ref="A1:AG113"/>
  <sheetViews>
    <sheetView showGridLines="0" zoomScaleNormal="100" workbookViewId="0"/>
  </sheetViews>
  <sheetFormatPr defaultRowHeight="11.25"/>
  <cols>
    <col min="1" max="1" width="3.28515625" customWidth="1"/>
    <col min="2" max="2" width="8.7109375" customWidth="1"/>
    <col min="3" max="3" width="22.28515625" customWidth="1"/>
    <col min="4" max="4" width="4.28515625" customWidth="1"/>
    <col min="5" max="6" width="4.42578125" customWidth="1"/>
    <col min="7" max="7" width="4.5703125" customWidth="1"/>
    <col min="8" max="25" width="4.42578125" customWidth="1"/>
    <col min="26" max="33" width="9.140625" style="76" customWidth="1"/>
  </cols>
  <sheetData>
    <row r="1" spans="1:27" ht="3" customHeight="1">
      <c r="AA1" s="76" t="s">
        <v>238</v>
      </c>
    </row>
    <row r="2" spans="1:27" ht="16.5" customHeight="1">
      <c r="B2" s="1198" t="str">
        <f>"Код отчёта: " &amp; GetCode()</f>
        <v>Код отчёта: FAS.JKH.OPEN.INFO.REQUEST.WARM</v>
      </c>
      <c r="C2" s="1198"/>
      <c r="D2" s="1198"/>
      <c r="E2" s="1198"/>
      <c r="F2" s="1198"/>
      <c r="G2" s="1198"/>
      <c r="Q2" s="223"/>
      <c r="R2" s="223"/>
      <c r="S2" s="223"/>
      <c r="T2" s="223"/>
      <c r="U2" s="223"/>
      <c r="V2" s="223"/>
      <c r="W2" s="223"/>
    </row>
    <row r="3" spans="1:27" ht="18" customHeight="1">
      <c r="B3" s="1199" t="str">
        <f>"Версия " &amp; GetVersion()</f>
        <v>Версия 1.0.2</v>
      </c>
      <c r="C3" s="1199"/>
      <c r="H3" s="40"/>
      <c r="I3" s="40"/>
      <c r="J3" s="40"/>
      <c r="K3" s="40"/>
      <c r="L3" s="40"/>
      <c r="M3" s="40"/>
      <c r="N3" s="40"/>
      <c r="O3" s="40"/>
      <c r="P3" s="40"/>
      <c r="Q3" s="223"/>
      <c r="R3" s="223"/>
      <c r="S3" s="223"/>
      <c r="T3" s="223"/>
      <c r="U3" s="223"/>
      <c r="V3" s="223"/>
      <c r="W3" s="253"/>
      <c r="X3" s="40"/>
      <c r="Y3" s="40"/>
    </row>
    <row r="4" spans="1:27" ht="3" customHeight="1">
      <c r="D4" s="40"/>
      <c r="E4" s="40"/>
      <c r="F4" s="40"/>
      <c r="G4" s="40"/>
      <c r="H4" s="40"/>
      <c r="I4" s="40"/>
      <c r="J4" s="40"/>
      <c r="K4" s="40"/>
      <c r="L4" s="40"/>
      <c r="M4" s="40"/>
      <c r="N4" s="40"/>
      <c r="O4" s="40"/>
      <c r="P4" s="40"/>
      <c r="Q4" s="40"/>
      <c r="R4" s="40"/>
      <c r="S4" s="40"/>
      <c r="T4" s="40"/>
      <c r="U4" s="40"/>
      <c r="V4" s="40"/>
      <c r="W4" s="40"/>
      <c r="X4" s="40"/>
      <c r="Y4" s="40"/>
    </row>
    <row r="5" spans="1:27" ht="42.75" customHeight="1">
      <c r="B5" s="1203" t="s">
        <v>676</v>
      </c>
      <c r="C5" s="1204"/>
      <c r="D5" s="1204"/>
      <c r="E5" s="1204"/>
      <c r="F5" s="1204"/>
      <c r="G5" s="1204"/>
      <c r="H5" s="1204"/>
      <c r="I5" s="1204"/>
      <c r="J5" s="1204"/>
      <c r="K5" s="1204"/>
      <c r="L5" s="1204"/>
      <c r="M5" s="1204"/>
      <c r="N5" s="1204"/>
      <c r="O5" s="1204"/>
      <c r="P5" s="1204"/>
      <c r="Q5" s="1204"/>
      <c r="R5" s="1204"/>
      <c r="S5" s="1204"/>
      <c r="T5" s="1204"/>
      <c r="U5" s="1204"/>
      <c r="V5" s="1204"/>
      <c r="W5" s="1204"/>
      <c r="X5" s="1204"/>
      <c r="Y5" s="1204"/>
    </row>
    <row r="6" spans="1:27" ht="9.75" customHeight="1">
      <c r="A6" s="40"/>
      <c r="B6" s="75"/>
      <c r="C6" s="74"/>
      <c r="D6" s="57"/>
      <c r="E6" s="57"/>
      <c r="F6" s="57"/>
      <c r="G6" s="57"/>
      <c r="H6" s="57"/>
      <c r="I6" s="57"/>
      <c r="J6" s="57"/>
      <c r="K6" s="57"/>
      <c r="L6" s="57"/>
      <c r="M6" s="57"/>
      <c r="N6" s="57"/>
      <c r="O6" s="57"/>
      <c r="P6" s="57"/>
      <c r="Q6" s="57"/>
      <c r="R6" s="57"/>
      <c r="S6" s="57"/>
      <c r="T6" s="57"/>
      <c r="U6" s="57"/>
      <c r="V6" s="57"/>
      <c r="W6" s="57"/>
      <c r="X6" s="57"/>
      <c r="Y6" s="56"/>
    </row>
    <row r="7" spans="1:27" ht="15" customHeight="1">
      <c r="A7" s="40"/>
      <c r="B7" s="75"/>
      <c r="C7" s="74"/>
      <c r="D7" s="57"/>
      <c r="E7" s="1200" t="s">
        <v>567</v>
      </c>
      <c r="F7" s="1200"/>
      <c r="G7" s="1200"/>
      <c r="H7" s="1200"/>
      <c r="I7" s="1200"/>
      <c r="J7" s="1200"/>
      <c r="K7" s="1200"/>
      <c r="L7" s="1200"/>
      <c r="M7" s="1200"/>
      <c r="N7" s="1200"/>
      <c r="O7" s="1200"/>
      <c r="P7" s="1200"/>
      <c r="Q7" s="1200"/>
      <c r="R7" s="1200"/>
      <c r="S7" s="1200"/>
      <c r="T7" s="1200"/>
      <c r="U7" s="1200"/>
      <c r="V7" s="1200"/>
      <c r="W7" s="1200"/>
      <c r="X7" s="1200"/>
      <c r="Y7" s="56"/>
    </row>
    <row r="8" spans="1:27" ht="15" customHeight="1">
      <c r="A8" s="40"/>
      <c r="B8" s="75"/>
      <c r="C8" s="74"/>
      <c r="D8" s="57"/>
      <c r="E8" s="1200"/>
      <c r="F8" s="1200"/>
      <c r="G8" s="1200"/>
      <c r="H8" s="1200"/>
      <c r="I8" s="1200"/>
      <c r="J8" s="1200"/>
      <c r="K8" s="1200"/>
      <c r="L8" s="1200"/>
      <c r="M8" s="1200"/>
      <c r="N8" s="1200"/>
      <c r="O8" s="1200"/>
      <c r="P8" s="1200"/>
      <c r="Q8" s="1200"/>
      <c r="R8" s="1200"/>
      <c r="S8" s="1200"/>
      <c r="T8" s="1200"/>
      <c r="U8" s="1200"/>
      <c r="V8" s="1200"/>
      <c r="W8" s="1200"/>
      <c r="X8" s="1200"/>
      <c r="Y8" s="56"/>
    </row>
    <row r="9" spans="1:27" ht="15" customHeight="1">
      <c r="A9" s="40"/>
      <c r="B9" s="75"/>
      <c r="C9" s="74"/>
      <c r="D9" s="57"/>
      <c r="E9" s="1200"/>
      <c r="F9" s="1200"/>
      <c r="G9" s="1200"/>
      <c r="H9" s="1200"/>
      <c r="I9" s="1200"/>
      <c r="J9" s="1200"/>
      <c r="K9" s="1200"/>
      <c r="L9" s="1200"/>
      <c r="M9" s="1200"/>
      <c r="N9" s="1200"/>
      <c r="O9" s="1200"/>
      <c r="P9" s="1200"/>
      <c r="Q9" s="1200"/>
      <c r="R9" s="1200"/>
      <c r="S9" s="1200"/>
      <c r="T9" s="1200"/>
      <c r="U9" s="1200"/>
      <c r="V9" s="1200"/>
      <c r="W9" s="1200"/>
      <c r="X9" s="1200"/>
      <c r="Y9" s="56"/>
    </row>
    <row r="10" spans="1:27" ht="10.5" customHeight="1">
      <c r="A10" s="40"/>
      <c r="B10" s="75"/>
      <c r="C10" s="74"/>
      <c r="D10" s="57"/>
      <c r="E10" s="1200"/>
      <c r="F10" s="1200"/>
      <c r="G10" s="1200"/>
      <c r="H10" s="1200"/>
      <c r="I10" s="1200"/>
      <c r="J10" s="1200"/>
      <c r="K10" s="1200"/>
      <c r="L10" s="1200"/>
      <c r="M10" s="1200"/>
      <c r="N10" s="1200"/>
      <c r="O10" s="1200"/>
      <c r="P10" s="1200"/>
      <c r="Q10" s="1200"/>
      <c r="R10" s="1200"/>
      <c r="S10" s="1200"/>
      <c r="T10" s="1200"/>
      <c r="U10" s="1200"/>
      <c r="V10" s="1200"/>
      <c r="W10" s="1200"/>
      <c r="X10" s="1200"/>
      <c r="Y10" s="56"/>
    </row>
    <row r="11" spans="1:27" ht="27" customHeight="1">
      <c r="A11" s="40"/>
      <c r="B11" s="75"/>
      <c r="C11" s="74"/>
      <c r="D11" s="57"/>
      <c r="E11" s="1200"/>
      <c r="F11" s="1200"/>
      <c r="G11" s="1200"/>
      <c r="H11" s="1200"/>
      <c r="I11" s="1200"/>
      <c r="J11" s="1200"/>
      <c r="K11" s="1200"/>
      <c r="L11" s="1200"/>
      <c r="M11" s="1200"/>
      <c r="N11" s="1200"/>
      <c r="O11" s="1200"/>
      <c r="P11" s="1200"/>
      <c r="Q11" s="1200"/>
      <c r="R11" s="1200"/>
      <c r="S11" s="1200"/>
      <c r="T11" s="1200"/>
      <c r="U11" s="1200"/>
      <c r="V11" s="1200"/>
      <c r="W11" s="1200"/>
      <c r="X11" s="1200"/>
      <c r="Y11" s="56"/>
    </row>
    <row r="12" spans="1:27" ht="12" customHeight="1">
      <c r="A12" s="40"/>
      <c r="B12" s="75"/>
      <c r="C12" s="74"/>
      <c r="D12" s="57"/>
      <c r="E12" s="1200"/>
      <c r="F12" s="1200"/>
      <c r="G12" s="1200"/>
      <c r="H12" s="1200"/>
      <c r="I12" s="1200"/>
      <c r="J12" s="1200"/>
      <c r="K12" s="1200"/>
      <c r="L12" s="1200"/>
      <c r="M12" s="1200"/>
      <c r="N12" s="1200"/>
      <c r="O12" s="1200"/>
      <c r="P12" s="1200"/>
      <c r="Q12" s="1200"/>
      <c r="R12" s="1200"/>
      <c r="S12" s="1200"/>
      <c r="T12" s="1200"/>
      <c r="U12" s="1200"/>
      <c r="V12" s="1200"/>
      <c r="W12" s="1200"/>
      <c r="X12" s="1200"/>
      <c r="Y12" s="56"/>
    </row>
    <row r="13" spans="1:27" ht="38.25" customHeight="1">
      <c r="A13" s="40"/>
      <c r="B13" s="75"/>
      <c r="C13" s="74"/>
      <c r="D13" s="57"/>
      <c r="E13" s="1200"/>
      <c r="F13" s="1200"/>
      <c r="G13" s="1200"/>
      <c r="H13" s="1200"/>
      <c r="I13" s="1200"/>
      <c r="J13" s="1200"/>
      <c r="K13" s="1200"/>
      <c r="L13" s="1200"/>
      <c r="M13" s="1200"/>
      <c r="N13" s="1200"/>
      <c r="O13" s="1200"/>
      <c r="P13" s="1200"/>
      <c r="Q13" s="1200"/>
      <c r="R13" s="1200"/>
      <c r="S13" s="1200"/>
      <c r="T13" s="1200"/>
      <c r="U13" s="1200"/>
      <c r="V13" s="1200"/>
      <c r="W13" s="1200"/>
      <c r="X13" s="1200"/>
      <c r="Y13" s="70"/>
    </row>
    <row r="14" spans="1:27" ht="15" customHeight="1">
      <c r="A14" s="40"/>
      <c r="B14" s="75"/>
      <c r="C14" s="74"/>
      <c r="D14" s="57"/>
      <c r="E14" s="1200"/>
      <c r="F14" s="1200"/>
      <c r="G14" s="1200"/>
      <c r="H14" s="1200"/>
      <c r="I14" s="1200"/>
      <c r="J14" s="1200"/>
      <c r="K14" s="1200"/>
      <c r="L14" s="1200"/>
      <c r="M14" s="1200"/>
      <c r="N14" s="1200"/>
      <c r="O14" s="1200"/>
      <c r="P14" s="1200"/>
      <c r="Q14" s="1200"/>
      <c r="R14" s="1200"/>
      <c r="S14" s="1200"/>
      <c r="T14" s="1200"/>
      <c r="U14" s="1200"/>
      <c r="V14" s="1200"/>
      <c r="W14" s="1200"/>
      <c r="X14" s="1200"/>
      <c r="Y14" s="56"/>
    </row>
    <row r="15" spans="1:27" ht="15">
      <c r="A15" s="40"/>
      <c r="B15" s="75"/>
      <c r="C15" s="74"/>
      <c r="D15" s="57"/>
      <c r="E15" s="1200"/>
      <c r="F15" s="1200"/>
      <c r="G15" s="1200"/>
      <c r="H15" s="1200"/>
      <c r="I15" s="1200"/>
      <c r="J15" s="1200"/>
      <c r="K15" s="1200"/>
      <c r="L15" s="1200"/>
      <c r="M15" s="1200"/>
      <c r="N15" s="1200"/>
      <c r="O15" s="1200"/>
      <c r="P15" s="1200"/>
      <c r="Q15" s="1200"/>
      <c r="R15" s="1200"/>
      <c r="S15" s="1200"/>
      <c r="T15" s="1200"/>
      <c r="U15" s="1200"/>
      <c r="V15" s="1200"/>
      <c r="W15" s="1200"/>
      <c r="X15" s="1200"/>
      <c r="Y15" s="56"/>
    </row>
    <row r="16" spans="1:27" ht="15">
      <c r="A16" s="40"/>
      <c r="B16" s="75"/>
      <c r="C16" s="74"/>
      <c r="D16" s="57"/>
      <c r="E16" s="1200"/>
      <c r="F16" s="1200"/>
      <c r="G16" s="1200"/>
      <c r="H16" s="1200"/>
      <c r="I16" s="1200"/>
      <c r="J16" s="1200"/>
      <c r="K16" s="1200"/>
      <c r="L16" s="1200"/>
      <c r="M16" s="1200"/>
      <c r="N16" s="1200"/>
      <c r="O16" s="1200"/>
      <c r="P16" s="1200"/>
      <c r="Q16" s="1200"/>
      <c r="R16" s="1200"/>
      <c r="S16" s="1200"/>
      <c r="T16" s="1200"/>
      <c r="U16" s="1200"/>
      <c r="V16" s="1200"/>
      <c r="W16" s="1200"/>
      <c r="X16" s="1200"/>
      <c r="Y16" s="56"/>
    </row>
    <row r="17" spans="1:25" ht="15" customHeight="1">
      <c r="A17" s="40"/>
      <c r="B17" s="75"/>
      <c r="C17" s="74"/>
      <c r="D17" s="57"/>
      <c r="E17" s="1200"/>
      <c r="F17" s="1200"/>
      <c r="G17" s="1200"/>
      <c r="H17" s="1200"/>
      <c r="I17" s="1200"/>
      <c r="J17" s="1200"/>
      <c r="K17" s="1200"/>
      <c r="L17" s="1200"/>
      <c r="M17" s="1200"/>
      <c r="N17" s="1200"/>
      <c r="O17" s="1200"/>
      <c r="P17" s="1200"/>
      <c r="Q17" s="1200"/>
      <c r="R17" s="1200"/>
      <c r="S17" s="1200"/>
      <c r="T17" s="1200"/>
      <c r="U17" s="1200"/>
      <c r="V17" s="1200"/>
      <c r="W17" s="1200"/>
      <c r="X17" s="1200"/>
      <c r="Y17" s="56"/>
    </row>
    <row r="18" spans="1:25" ht="15">
      <c r="A18" s="40"/>
      <c r="B18" s="75"/>
      <c r="C18" s="74"/>
      <c r="D18" s="57"/>
      <c r="E18" s="1200"/>
      <c r="F18" s="1200"/>
      <c r="G18" s="1200"/>
      <c r="H18" s="1200"/>
      <c r="I18" s="1200"/>
      <c r="J18" s="1200"/>
      <c r="K18" s="1200"/>
      <c r="L18" s="1200"/>
      <c r="M18" s="1200"/>
      <c r="N18" s="1200"/>
      <c r="O18" s="1200"/>
      <c r="P18" s="1200"/>
      <c r="Q18" s="1200"/>
      <c r="R18" s="1200"/>
      <c r="S18" s="1200"/>
      <c r="T18" s="1200"/>
      <c r="U18" s="1200"/>
      <c r="V18" s="1200"/>
      <c r="W18" s="1200"/>
      <c r="X18" s="1200"/>
      <c r="Y18" s="56"/>
    </row>
    <row r="19" spans="1:25" ht="59.25" customHeight="1">
      <c r="A19" s="40"/>
      <c r="B19" s="75"/>
      <c r="C19" s="74"/>
      <c r="D19" s="63"/>
      <c r="E19" s="1200"/>
      <c r="F19" s="1200"/>
      <c r="G19" s="1200"/>
      <c r="H19" s="1200"/>
      <c r="I19" s="1200"/>
      <c r="J19" s="1200"/>
      <c r="K19" s="1200"/>
      <c r="L19" s="1200"/>
      <c r="M19" s="1200"/>
      <c r="N19" s="1200"/>
      <c r="O19" s="1200"/>
      <c r="P19" s="1200"/>
      <c r="Q19" s="1200"/>
      <c r="R19" s="1200"/>
      <c r="S19" s="1200"/>
      <c r="T19" s="1200"/>
      <c r="U19" s="1200"/>
      <c r="V19" s="1200"/>
      <c r="W19" s="1200"/>
      <c r="X19" s="1200"/>
      <c r="Y19" s="56"/>
    </row>
    <row r="20" spans="1:25" ht="15" hidden="1">
      <c r="A20" s="40"/>
      <c r="B20" s="75"/>
      <c r="C20" s="74"/>
      <c r="D20" s="63"/>
      <c r="E20" s="62"/>
      <c r="F20" s="62"/>
      <c r="G20" s="62"/>
      <c r="H20" s="62"/>
      <c r="I20" s="62"/>
      <c r="J20" s="62"/>
      <c r="K20" s="62"/>
      <c r="L20" s="62"/>
      <c r="M20" s="62"/>
      <c r="N20" s="62"/>
      <c r="O20" s="62"/>
      <c r="P20" s="62"/>
      <c r="Q20" s="62"/>
      <c r="R20" s="62"/>
      <c r="S20" s="62"/>
      <c r="T20" s="62"/>
      <c r="U20" s="62"/>
      <c r="V20" s="62"/>
      <c r="W20" s="62"/>
      <c r="X20" s="62"/>
      <c r="Y20" s="56"/>
    </row>
    <row r="21" spans="1:25" ht="14.25" hidden="1" customHeight="1">
      <c r="A21" s="40"/>
      <c r="B21" s="75"/>
      <c r="C21" s="74"/>
      <c r="D21" s="58"/>
      <c r="E21" s="69" t="s">
        <v>236</v>
      </c>
      <c r="F21" s="1206" t="s">
        <v>253</v>
      </c>
      <c r="G21" s="1207"/>
      <c r="H21" s="1207"/>
      <c r="I21" s="1207"/>
      <c r="J21" s="1207"/>
      <c r="K21" s="1207"/>
      <c r="L21" s="1207"/>
      <c r="M21" s="1207"/>
      <c r="N21" s="57"/>
      <c r="O21" s="68" t="s">
        <v>236</v>
      </c>
      <c r="P21" s="1208" t="s">
        <v>237</v>
      </c>
      <c r="Q21" s="1209"/>
      <c r="R21" s="1209"/>
      <c r="S21" s="1209"/>
      <c r="T21" s="1209"/>
      <c r="U21" s="1209"/>
      <c r="V21" s="1209"/>
      <c r="W21" s="1209"/>
      <c r="X21" s="1209"/>
      <c r="Y21" s="56"/>
    </row>
    <row r="22" spans="1:25" ht="14.25" hidden="1" customHeight="1">
      <c r="A22" s="40"/>
      <c r="B22" s="75"/>
      <c r="C22" s="74"/>
      <c r="D22" s="58"/>
      <c r="E22" s="89" t="s">
        <v>236</v>
      </c>
      <c r="F22" s="1206" t="s">
        <v>239</v>
      </c>
      <c r="G22" s="1207"/>
      <c r="H22" s="1207"/>
      <c r="I22" s="1207"/>
      <c r="J22" s="1207"/>
      <c r="K22" s="1207"/>
      <c r="L22" s="1207"/>
      <c r="M22" s="1207"/>
      <c r="N22" s="57"/>
      <c r="O22" s="71" t="s">
        <v>236</v>
      </c>
      <c r="P22" s="1208" t="s">
        <v>565</v>
      </c>
      <c r="Q22" s="1209"/>
      <c r="R22" s="1209"/>
      <c r="S22" s="1209"/>
      <c r="T22" s="1209"/>
      <c r="U22" s="1209"/>
      <c r="V22" s="1209"/>
      <c r="W22" s="1209"/>
      <c r="X22" s="1209"/>
      <c r="Y22" s="56"/>
    </row>
    <row r="23" spans="1:25" ht="27" hidden="1" customHeight="1">
      <c r="A23" s="40"/>
      <c r="B23" s="75"/>
      <c r="C23" s="74"/>
      <c r="D23" s="58"/>
      <c r="E23" s="57"/>
      <c r="F23" s="57"/>
      <c r="G23" s="57"/>
      <c r="H23" s="57"/>
      <c r="I23" s="57"/>
      <c r="J23" s="57"/>
      <c r="K23" s="57"/>
      <c r="L23" s="57"/>
      <c r="M23" s="57"/>
      <c r="N23" s="57"/>
      <c r="O23" s="57"/>
      <c r="P23" s="1201"/>
      <c r="Q23" s="1201"/>
      <c r="R23" s="1201"/>
      <c r="S23" s="1201"/>
      <c r="T23" s="1201"/>
      <c r="U23" s="1201"/>
      <c r="V23" s="1201"/>
      <c r="W23" s="1201"/>
      <c r="X23" s="57"/>
      <c r="Y23" s="56"/>
    </row>
    <row r="24" spans="1:25" ht="10.5" hidden="1" customHeight="1">
      <c r="A24" s="40"/>
      <c r="B24" s="75"/>
      <c r="C24" s="74"/>
      <c r="D24" s="58"/>
      <c r="E24" s="57"/>
      <c r="F24" s="57"/>
      <c r="G24" s="57"/>
      <c r="H24" s="57"/>
      <c r="I24" s="57"/>
      <c r="J24" s="57"/>
      <c r="K24" s="57"/>
      <c r="L24" s="57"/>
      <c r="M24" s="57"/>
      <c r="N24" s="57"/>
      <c r="O24" s="57"/>
      <c r="P24" s="57"/>
      <c r="Q24" s="57"/>
      <c r="R24" s="57"/>
      <c r="S24" s="57"/>
      <c r="T24" s="57"/>
      <c r="U24" s="57"/>
      <c r="V24" s="57"/>
      <c r="W24" s="57"/>
      <c r="X24" s="57"/>
      <c r="Y24" s="56"/>
    </row>
    <row r="25" spans="1:25" ht="27" hidden="1" customHeight="1">
      <c r="A25" s="40"/>
      <c r="B25" s="75"/>
      <c r="C25" s="74"/>
      <c r="D25" s="58"/>
      <c r="E25" s="57"/>
      <c r="F25" s="57"/>
      <c r="G25" s="57"/>
      <c r="H25" s="57"/>
      <c r="I25" s="57"/>
      <c r="J25" s="57"/>
      <c r="K25" s="57"/>
      <c r="L25" s="57"/>
      <c r="M25" s="57"/>
      <c r="N25" s="57"/>
      <c r="O25" s="57"/>
      <c r="P25" s="57"/>
      <c r="Q25" s="57"/>
      <c r="R25" s="57"/>
      <c r="S25" s="57"/>
      <c r="T25" s="57"/>
      <c r="U25" s="57"/>
      <c r="V25" s="57"/>
      <c r="W25" s="57"/>
      <c r="X25" s="57"/>
      <c r="Y25" s="56"/>
    </row>
    <row r="26" spans="1:25" ht="12" hidden="1" customHeight="1">
      <c r="A26" s="40"/>
      <c r="B26" s="75"/>
      <c r="C26" s="74"/>
      <c r="D26" s="58"/>
      <c r="E26" s="57"/>
      <c r="F26" s="57"/>
      <c r="G26" s="57"/>
      <c r="H26" s="57"/>
      <c r="I26" s="57"/>
      <c r="J26" s="57"/>
      <c r="K26" s="57"/>
      <c r="L26" s="57"/>
      <c r="M26" s="57"/>
      <c r="N26" s="57"/>
      <c r="O26" s="57"/>
      <c r="P26" s="57"/>
      <c r="Q26" s="57"/>
      <c r="R26" s="57"/>
      <c r="S26" s="57"/>
      <c r="T26" s="57"/>
      <c r="U26" s="57"/>
      <c r="V26" s="57"/>
      <c r="W26" s="57"/>
      <c r="X26" s="57"/>
      <c r="Y26" s="56"/>
    </row>
    <row r="27" spans="1:25" ht="38.25" hidden="1" customHeight="1">
      <c r="A27" s="40"/>
      <c r="B27" s="75"/>
      <c r="C27" s="74"/>
      <c r="D27" s="58"/>
      <c r="E27" s="57"/>
      <c r="F27" s="57"/>
      <c r="G27" s="57"/>
      <c r="H27" s="57"/>
      <c r="I27" s="57"/>
      <c r="J27" s="57"/>
      <c r="K27" s="57"/>
      <c r="L27" s="57"/>
      <c r="M27" s="57"/>
      <c r="N27" s="57"/>
      <c r="O27" s="57"/>
      <c r="P27" s="57"/>
      <c r="Q27" s="57"/>
      <c r="R27" s="57"/>
      <c r="S27" s="57"/>
      <c r="T27" s="57"/>
      <c r="U27" s="57"/>
      <c r="V27" s="57"/>
      <c r="W27" s="57"/>
      <c r="X27" s="57"/>
      <c r="Y27" s="56"/>
    </row>
    <row r="28" spans="1:25" ht="15" hidden="1">
      <c r="A28" s="40"/>
      <c r="B28" s="75"/>
      <c r="C28" s="74"/>
      <c r="D28" s="58"/>
      <c r="E28" s="57"/>
      <c r="F28" s="57"/>
      <c r="G28" s="57"/>
      <c r="H28" s="57"/>
      <c r="I28" s="57"/>
      <c r="J28" s="57"/>
      <c r="K28" s="57"/>
      <c r="L28" s="57"/>
      <c r="M28" s="57"/>
      <c r="N28" s="57"/>
      <c r="O28" s="57"/>
      <c r="P28" s="57"/>
      <c r="Q28" s="57"/>
      <c r="R28" s="57"/>
      <c r="S28" s="57"/>
      <c r="T28" s="57"/>
      <c r="U28" s="57"/>
      <c r="V28" s="57"/>
      <c r="W28" s="57"/>
      <c r="X28" s="57"/>
      <c r="Y28" s="56"/>
    </row>
    <row r="29" spans="1:25" ht="15" hidden="1">
      <c r="A29" s="40"/>
      <c r="B29" s="75"/>
      <c r="C29" s="74"/>
      <c r="D29" s="58"/>
      <c r="E29" s="57"/>
      <c r="F29" s="57"/>
      <c r="G29" s="57"/>
      <c r="H29" s="57"/>
      <c r="I29" s="57"/>
      <c r="J29" s="57"/>
      <c r="K29" s="57"/>
      <c r="L29" s="57"/>
      <c r="M29" s="57"/>
      <c r="N29" s="57"/>
      <c r="O29" s="57"/>
      <c r="P29" s="57"/>
      <c r="Q29" s="57"/>
      <c r="R29" s="57"/>
      <c r="S29" s="57"/>
      <c r="T29" s="57"/>
      <c r="U29" s="57"/>
      <c r="V29" s="57"/>
      <c r="W29" s="57"/>
      <c r="X29" s="57"/>
      <c r="Y29" s="56"/>
    </row>
    <row r="30" spans="1:25" ht="15" hidden="1">
      <c r="A30" s="40"/>
      <c r="B30" s="75"/>
      <c r="C30" s="74"/>
      <c r="D30" s="58"/>
      <c r="E30" s="57"/>
      <c r="F30" s="57"/>
      <c r="G30" s="57"/>
      <c r="H30" s="57"/>
      <c r="I30" s="57"/>
      <c r="J30" s="57"/>
      <c r="K30" s="57"/>
      <c r="L30" s="57"/>
      <c r="M30" s="57"/>
      <c r="N30" s="57"/>
      <c r="O30" s="57"/>
      <c r="P30" s="57"/>
      <c r="Q30" s="57"/>
      <c r="R30" s="57"/>
      <c r="S30" s="57"/>
      <c r="T30" s="57"/>
      <c r="U30" s="57"/>
      <c r="V30" s="57"/>
      <c r="W30" s="57"/>
      <c r="X30" s="57"/>
      <c r="Y30" s="56"/>
    </row>
    <row r="31" spans="1:25" ht="15" hidden="1">
      <c r="A31" s="40"/>
      <c r="B31" s="75"/>
      <c r="C31" s="74"/>
      <c r="D31" s="58"/>
      <c r="E31" s="57"/>
      <c r="F31" s="57"/>
      <c r="G31" s="57"/>
      <c r="H31" s="57"/>
      <c r="I31" s="57"/>
      <c r="J31" s="57"/>
      <c r="K31" s="57"/>
      <c r="L31" s="57"/>
      <c r="M31" s="57"/>
      <c r="N31" s="57"/>
      <c r="O31" s="57"/>
      <c r="P31" s="57"/>
      <c r="Q31" s="57"/>
      <c r="R31" s="57"/>
      <c r="S31" s="57"/>
      <c r="T31" s="57"/>
      <c r="U31" s="57"/>
      <c r="V31" s="57"/>
      <c r="W31" s="57"/>
      <c r="X31" s="57"/>
      <c r="Y31" s="56"/>
    </row>
    <row r="32" spans="1:25" ht="15" hidden="1">
      <c r="A32" s="40"/>
      <c r="B32" s="75"/>
      <c r="C32" s="74"/>
      <c r="D32" s="58"/>
      <c r="E32" s="57"/>
      <c r="F32" s="57"/>
      <c r="G32" s="57"/>
      <c r="H32" s="57"/>
      <c r="I32" s="57"/>
      <c r="J32" s="57"/>
      <c r="K32" s="57"/>
      <c r="L32" s="57"/>
      <c r="M32" s="57"/>
      <c r="N32" s="57"/>
      <c r="O32" s="57"/>
      <c r="P32" s="57"/>
      <c r="Q32" s="57"/>
      <c r="R32" s="57"/>
      <c r="S32" s="57"/>
      <c r="T32" s="57"/>
      <c r="U32" s="57"/>
      <c r="V32" s="57"/>
      <c r="W32" s="57"/>
      <c r="X32" s="57"/>
      <c r="Y32" s="56"/>
    </row>
    <row r="33" spans="1:25" ht="18.75" hidden="1" customHeight="1">
      <c r="A33" s="40"/>
      <c r="B33" s="75"/>
      <c r="C33" s="74"/>
      <c r="D33" s="63"/>
      <c r="E33" s="62"/>
      <c r="F33" s="62"/>
      <c r="G33" s="62"/>
      <c r="H33" s="62"/>
      <c r="I33" s="62"/>
      <c r="J33" s="62"/>
      <c r="K33" s="62"/>
      <c r="L33" s="62"/>
      <c r="M33" s="62"/>
      <c r="N33" s="62"/>
      <c r="O33" s="62"/>
      <c r="P33" s="62"/>
      <c r="Q33" s="62"/>
      <c r="R33" s="62"/>
      <c r="S33" s="62"/>
      <c r="T33" s="62"/>
      <c r="U33" s="62"/>
      <c r="V33" s="62"/>
      <c r="W33" s="62"/>
      <c r="X33" s="62"/>
      <c r="Y33" s="56"/>
    </row>
    <row r="34" spans="1:25" ht="15" hidden="1">
      <c r="A34" s="40"/>
      <c r="B34" s="75"/>
      <c r="C34" s="74"/>
      <c r="D34" s="63"/>
      <c r="E34" s="62"/>
      <c r="F34" s="62"/>
      <c r="G34" s="62"/>
      <c r="H34" s="62"/>
      <c r="I34" s="62"/>
      <c r="J34" s="62"/>
      <c r="K34" s="62"/>
      <c r="L34" s="62"/>
      <c r="M34" s="62"/>
      <c r="N34" s="62"/>
      <c r="O34" s="62"/>
      <c r="P34" s="62"/>
      <c r="Q34" s="62"/>
      <c r="R34" s="62"/>
      <c r="S34" s="62"/>
      <c r="T34" s="62"/>
      <c r="U34" s="62"/>
      <c r="V34" s="62"/>
      <c r="W34" s="62"/>
      <c r="X34" s="62"/>
      <c r="Y34" s="56"/>
    </row>
    <row r="35" spans="1:25" ht="24" hidden="1" customHeight="1">
      <c r="A35" s="40"/>
      <c r="B35" s="75"/>
      <c r="C35" s="74"/>
      <c r="D35" s="58"/>
      <c r="E35" s="1205" t="s">
        <v>392</v>
      </c>
      <c r="F35" s="1205"/>
      <c r="G35" s="1205"/>
      <c r="H35" s="1205"/>
      <c r="I35" s="1205"/>
      <c r="J35" s="1205"/>
      <c r="K35" s="1205"/>
      <c r="L35" s="1205"/>
      <c r="M35" s="1205"/>
      <c r="N35" s="1205"/>
      <c r="O35" s="1205"/>
      <c r="P35" s="1205"/>
      <c r="Q35" s="1205"/>
      <c r="R35" s="1205"/>
      <c r="S35" s="1205"/>
      <c r="T35" s="1205"/>
      <c r="U35" s="1205"/>
      <c r="V35" s="1205"/>
      <c r="W35" s="1205"/>
      <c r="X35" s="1205"/>
      <c r="Y35" s="56"/>
    </row>
    <row r="36" spans="1:25" ht="38.25" hidden="1" customHeight="1">
      <c r="A36" s="40"/>
      <c r="B36" s="75"/>
      <c r="C36" s="74"/>
      <c r="D36" s="58"/>
      <c r="E36" s="1205"/>
      <c r="F36" s="1205"/>
      <c r="G36" s="1205"/>
      <c r="H36" s="1205"/>
      <c r="I36" s="1205"/>
      <c r="J36" s="1205"/>
      <c r="K36" s="1205"/>
      <c r="L36" s="1205"/>
      <c r="M36" s="1205"/>
      <c r="N36" s="1205"/>
      <c r="O36" s="1205"/>
      <c r="P36" s="1205"/>
      <c r="Q36" s="1205"/>
      <c r="R36" s="1205"/>
      <c r="S36" s="1205"/>
      <c r="T36" s="1205"/>
      <c r="U36" s="1205"/>
      <c r="V36" s="1205"/>
      <c r="W36" s="1205"/>
      <c r="X36" s="1205"/>
      <c r="Y36" s="56"/>
    </row>
    <row r="37" spans="1:25" ht="9.75" hidden="1" customHeight="1">
      <c r="A37" s="40"/>
      <c r="B37" s="75"/>
      <c r="C37" s="74"/>
      <c r="D37" s="58"/>
      <c r="E37" s="1205"/>
      <c r="F37" s="1205"/>
      <c r="G37" s="1205"/>
      <c r="H37" s="1205"/>
      <c r="I37" s="1205"/>
      <c r="J37" s="1205"/>
      <c r="K37" s="1205"/>
      <c r="L37" s="1205"/>
      <c r="M37" s="1205"/>
      <c r="N37" s="1205"/>
      <c r="O37" s="1205"/>
      <c r="P37" s="1205"/>
      <c r="Q37" s="1205"/>
      <c r="R37" s="1205"/>
      <c r="S37" s="1205"/>
      <c r="T37" s="1205"/>
      <c r="U37" s="1205"/>
      <c r="V37" s="1205"/>
      <c r="W37" s="1205"/>
      <c r="X37" s="1205"/>
      <c r="Y37" s="56"/>
    </row>
    <row r="38" spans="1:25" ht="51" hidden="1" customHeight="1">
      <c r="A38" s="40"/>
      <c r="B38" s="75"/>
      <c r="C38" s="74"/>
      <c r="D38" s="58"/>
      <c r="E38" s="1205"/>
      <c r="F38" s="1205"/>
      <c r="G38" s="1205"/>
      <c r="H38" s="1205"/>
      <c r="I38" s="1205"/>
      <c r="J38" s="1205"/>
      <c r="K38" s="1205"/>
      <c r="L38" s="1205"/>
      <c r="M38" s="1205"/>
      <c r="N38" s="1205"/>
      <c r="O38" s="1205"/>
      <c r="P38" s="1205"/>
      <c r="Q38" s="1205"/>
      <c r="R38" s="1205"/>
      <c r="S38" s="1205"/>
      <c r="T38" s="1205"/>
      <c r="U38" s="1205"/>
      <c r="V38" s="1205"/>
      <c r="W38" s="1205"/>
      <c r="X38" s="1205"/>
      <c r="Y38" s="56"/>
    </row>
    <row r="39" spans="1:25" ht="15" hidden="1" customHeight="1">
      <c r="A39" s="40"/>
      <c r="B39" s="75"/>
      <c r="C39" s="74"/>
      <c r="D39" s="58"/>
      <c r="E39" s="1205"/>
      <c r="F39" s="1205"/>
      <c r="G39" s="1205"/>
      <c r="H39" s="1205"/>
      <c r="I39" s="1205"/>
      <c r="J39" s="1205"/>
      <c r="K39" s="1205"/>
      <c r="L39" s="1205"/>
      <c r="M39" s="1205"/>
      <c r="N39" s="1205"/>
      <c r="O39" s="1205"/>
      <c r="P39" s="1205"/>
      <c r="Q39" s="1205"/>
      <c r="R39" s="1205"/>
      <c r="S39" s="1205"/>
      <c r="T39" s="1205"/>
      <c r="U39" s="1205"/>
      <c r="V39" s="1205"/>
      <c r="W39" s="1205"/>
      <c r="X39" s="1205"/>
      <c r="Y39" s="56"/>
    </row>
    <row r="40" spans="1:25" ht="12" hidden="1" customHeight="1">
      <c r="A40" s="40"/>
      <c r="B40" s="75"/>
      <c r="C40" s="74"/>
      <c r="D40" s="58"/>
      <c r="E40" s="1210"/>
      <c r="F40" s="1211"/>
      <c r="G40" s="1211"/>
      <c r="H40" s="1211"/>
      <c r="I40" s="1211"/>
      <c r="J40" s="1211"/>
      <c r="K40" s="1211"/>
      <c r="L40" s="1211"/>
      <c r="M40" s="1211"/>
      <c r="N40" s="1211"/>
      <c r="O40" s="1211"/>
      <c r="P40" s="1211"/>
      <c r="Q40" s="1211"/>
      <c r="R40" s="1211"/>
      <c r="S40" s="1211"/>
      <c r="T40" s="1211"/>
      <c r="U40" s="1211"/>
      <c r="V40" s="1211"/>
      <c r="W40" s="1211"/>
      <c r="X40" s="1211"/>
      <c r="Y40" s="56"/>
    </row>
    <row r="41" spans="1:25" ht="38.25" hidden="1" customHeight="1">
      <c r="A41" s="40"/>
      <c r="B41" s="75"/>
      <c r="C41" s="74"/>
      <c r="D41" s="58"/>
      <c r="E41" s="1205"/>
      <c r="F41" s="1205"/>
      <c r="G41" s="1205"/>
      <c r="H41" s="1205"/>
      <c r="I41" s="1205"/>
      <c r="J41" s="1205"/>
      <c r="K41" s="1205"/>
      <c r="L41" s="1205"/>
      <c r="M41" s="1205"/>
      <c r="N41" s="1205"/>
      <c r="O41" s="1205"/>
      <c r="P41" s="1205"/>
      <c r="Q41" s="1205"/>
      <c r="R41" s="1205"/>
      <c r="S41" s="1205"/>
      <c r="T41" s="1205"/>
      <c r="U41" s="1205"/>
      <c r="V41" s="1205"/>
      <c r="W41" s="1205"/>
      <c r="X41" s="1205"/>
      <c r="Y41" s="56"/>
    </row>
    <row r="42" spans="1:25" ht="15" hidden="1">
      <c r="A42" s="40"/>
      <c r="B42" s="75"/>
      <c r="C42" s="74"/>
      <c r="D42" s="58"/>
      <c r="E42" s="1205"/>
      <c r="F42" s="1205"/>
      <c r="G42" s="1205"/>
      <c r="H42" s="1205"/>
      <c r="I42" s="1205"/>
      <c r="J42" s="1205"/>
      <c r="K42" s="1205"/>
      <c r="L42" s="1205"/>
      <c r="M42" s="1205"/>
      <c r="N42" s="1205"/>
      <c r="O42" s="1205"/>
      <c r="P42" s="1205"/>
      <c r="Q42" s="1205"/>
      <c r="R42" s="1205"/>
      <c r="S42" s="1205"/>
      <c r="T42" s="1205"/>
      <c r="U42" s="1205"/>
      <c r="V42" s="1205"/>
      <c r="W42" s="1205"/>
      <c r="X42" s="1205"/>
      <c r="Y42" s="56"/>
    </row>
    <row r="43" spans="1:25" ht="15" hidden="1">
      <c r="A43" s="40"/>
      <c r="B43" s="75"/>
      <c r="C43" s="74"/>
      <c r="D43" s="58"/>
      <c r="E43" s="1205"/>
      <c r="F43" s="1205"/>
      <c r="G43" s="1205"/>
      <c r="H43" s="1205"/>
      <c r="I43" s="1205"/>
      <c r="J43" s="1205"/>
      <c r="K43" s="1205"/>
      <c r="L43" s="1205"/>
      <c r="M43" s="1205"/>
      <c r="N43" s="1205"/>
      <c r="O43" s="1205"/>
      <c r="P43" s="1205"/>
      <c r="Q43" s="1205"/>
      <c r="R43" s="1205"/>
      <c r="S43" s="1205"/>
      <c r="T43" s="1205"/>
      <c r="U43" s="1205"/>
      <c r="V43" s="1205"/>
      <c r="W43" s="1205"/>
      <c r="X43" s="1205"/>
      <c r="Y43" s="56"/>
    </row>
    <row r="44" spans="1:25" ht="33.75" hidden="1" customHeight="1">
      <c r="A44" s="40"/>
      <c r="B44" s="75"/>
      <c r="C44" s="74"/>
      <c r="D44" s="63"/>
      <c r="E44" s="1205"/>
      <c r="F44" s="1205"/>
      <c r="G44" s="1205"/>
      <c r="H44" s="1205"/>
      <c r="I44" s="1205"/>
      <c r="J44" s="1205"/>
      <c r="K44" s="1205"/>
      <c r="L44" s="1205"/>
      <c r="M44" s="1205"/>
      <c r="N44" s="1205"/>
      <c r="O44" s="1205"/>
      <c r="P44" s="1205"/>
      <c r="Q44" s="1205"/>
      <c r="R44" s="1205"/>
      <c r="S44" s="1205"/>
      <c r="T44" s="1205"/>
      <c r="U44" s="1205"/>
      <c r="V44" s="1205"/>
      <c r="W44" s="1205"/>
      <c r="X44" s="1205"/>
      <c r="Y44" s="56"/>
    </row>
    <row r="45" spans="1:25" ht="15" hidden="1">
      <c r="A45" s="40"/>
      <c r="B45" s="75"/>
      <c r="C45" s="74"/>
      <c r="D45" s="63"/>
      <c r="E45" s="1205"/>
      <c r="F45" s="1205"/>
      <c r="G45" s="1205"/>
      <c r="H45" s="1205"/>
      <c r="I45" s="1205"/>
      <c r="J45" s="1205"/>
      <c r="K45" s="1205"/>
      <c r="L45" s="1205"/>
      <c r="M45" s="1205"/>
      <c r="N45" s="1205"/>
      <c r="O45" s="1205"/>
      <c r="P45" s="1205"/>
      <c r="Q45" s="1205"/>
      <c r="R45" s="1205"/>
      <c r="S45" s="1205"/>
      <c r="T45" s="1205"/>
      <c r="U45" s="1205"/>
      <c r="V45" s="1205"/>
      <c r="W45" s="1205"/>
      <c r="X45" s="1205"/>
      <c r="Y45" s="56"/>
    </row>
    <row r="46" spans="1:25" ht="24" hidden="1" customHeight="1">
      <c r="A46" s="40"/>
      <c r="B46" s="75"/>
      <c r="C46" s="74"/>
      <c r="D46" s="58"/>
      <c r="E46" s="1216" t="s">
        <v>235</v>
      </c>
      <c r="F46" s="1216"/>
      <c r="G46" s="1216"/>
      <c r="H46" s="1216"/>
      <c r="I46" s="1216"/>
      <c r="J46" s="1216"/>
      <c r="K46" s="1216"/>
      <c r="L46" s="1216"/>
      <c r="M46" s="1216"/>
      <c r="N46" s="1216"/>
      <c r="O46" s="1216"/>
      <c r="P46" s="1216"/>
      <c r="Q46" s="1216"/>
      <c r="R46" s="1216"/>
      <c r="S46" s="1216"/>
      <c r="T46" s="1216"/>
      <c r="U46" s="1216"/>
      <c r="V46" s="1216"/>
      <c r="W46" s="1216"/>
      <c r="X46" s="1216"/>
      <c r="Y46" s="56"/>
    </row>
    <row r="47" spans="1:25" ht="37.5" hidden="1" customHeight="1">
      <c r="A47" s="40"/>
      <c r="B47" s="75"/>
      <c r="C47" s="74"/>
      <c r="D47" s="58"/>
      <c r="E47" s="1216"/>
      <c r="F47" s="1216"/>
      <c r="G47" s="1216"/>
      <c r="H47" s="1216"/>
      <c r="I47" s="1216"/>
      <c r="J47" s="1216"/>
      <c r="K47" s="1216"/>
      <c r="L47" s="1216"/>
      <c r="M47" s="1216"/>
      <c r="N47" s="1216"/>
      <c r="O47" s="1216"/>
      <c r="P47" s="1216"/>
      <c r="Q47" s="1216"/>
      <c r="R47" s="1216"/>
      <c r="S47" s="1216"/>
      <c r="T47" s="1216"/>
      <c r="U47" s="1216"/>
      <c r="V47" s="1216"/>
      <c r="W47" s="1216"/>
      <c r="X47" s="1216"/>
      <c r="Y47" s="56"/>
    </row>
    <row r="48" spans="1:25" ht="24" hidden="1" customHeight="1">
      <c r="A48" s="40"/>
      <c r="B48" s="75"/>
      <c r="C48" s="74"/>
      <c r="D48" s="58"/>
      <c r="E48" s="1216"/>
      <c r="F48" s="1216"/>
      <c r="G48" s="1216"/>
      <c r="H48" s="1216"/>
      <c r="I48" s="1216"/>
      <c r="J48" s="1216"/>
      <c r="K48" s="1216"/>
      <c r="L48" s="1216"/>
      <c r="M48" s="1216"/>
      <c r="N48" s="1216"/>
      <c r="O48" s="1216"/>
      <c r="P48" s="1216"/>
      <c r="Q48" s="1216"/>
      <c r="R48" s="1216"/>
      <c r="S48" s="1216"/>
      <c r="T48" s="1216"/>
      <c r="U48" s="1216"/>
      <c r="V48" s="1216"/>
      <c r="W48" s="1216"/>
      <c r="X48" s="1216"/>
      <c r="Y48" s="56"/>
    </row>
    <row r="49" spans="1:25" ht="51" hidden="1" customHeight="1">
      <c r="A49" s="40"/>
      <c r="B49" s="75"/>
      <c r="C49" s="74"/>
      <c r="D49" s="58"/>
      <c r="E49" s="1216"/>
      <c r="F49" s="1216"/>
      <c r="G49" s="1216"/>
      <c r="H49" s="1216"/>
      <c r="I49" s="1216"/>
      <c r="J49" s="1216"/>
      <c r="K49" s="1216"/>
      <c r="L49" s="1216"/>
      <c r="M49" s="1216"/>
      <c r="N49" s="1216"/>
      <c r="O49" s="1216"/>
      <c r="P49" s="1216"/>
      <c r="Q49" s="1216"/>
      <c r="R49" s="1216"/>
      <c r="S49" s="1216"/>
      <c r="T49" s="1216"/>
      <c r="U49" s="1216"/>
      <c r="V49" s="1216"/>
      <c r="W49" s="1216"/>
      <c r="X49" s="1216"/>
      <c r="Y49" s="56"/>
    </row>
    <row r="50" spans="1:25" ht="15" hidden="1">
      <c r="A50" s="40"/>
      <c r="B50" s="75"/>
      <c r="C50" s="74"/>
      <c r="D50" s="58"/>
      <c r="E50" s="1216"/>
      <c r="F50" s="1216"/>
      <c r="G50" s="1216"/>
      <c r="H50" s="1216"/>
      <c r="I50" s="1216"/>
      <c r="J50" s="1216"/>
      <c r="K50" s="1216"/>
      <c r="L50" s="1216"/>
      <c r="M50" s="1216"/>
      <c r="N50" s="1216"/>
      <c r="O50" s="1216"/>
      <c r="P50" s="1216"/>
      <c r="Q50" s="1216"/>
      <c r="R50" s="1216"/>
      <c r="S50" s="1216"/>
      <c r="T50" s="1216"/>
      <c r="U50" s="1216"/>
      <c r="V50" s="1216"/>
      <c r="W50" s="1216"/>
      <c r="X50" s="1216"/>
      <c r="Y50" s="56"/>
    </row>
    <row r="51" spans="1:25" ht="15" hidden="1">
      <c r="A51" s="40"/>
      <c r="B51" s="75"/>
      <c r="C51" s="74"/>
      <c r="D51" s="58"/>
      <c r="E51" s="1216"/>
      <c r="F51" s="1216"/>
      <c r="G51" s="1216"/>
      <c r="H51" s="1216"/>
      <c r="I51" s="1216"/>
      <c r="J51" s="1216"/>
      <c r="K51" s="1216"/>
      <c r="L51" s="1216"/>
      <c r="M51" s="1216"/>
      <c r="N51" s="1216"/>
      <c r="O51" s="1216"/>
      <c r="P51" s="1216"/>
      <c r="Q51" s="1216"/>
      <c r="R51" s="1216"/>
      <c r="S51" s="1216"/>
      <c r="T51" s="1216"/>
      <c r="U51" s="1216"/>
      <c r="V51" s="1216"/>
      <c r="W51" s="1216"/>
      <c r="X51" s="1216"/>
      <c r="Y51" s="56"/>
    </row>
    <row r="52" spans="1:25" ht="15" hidden="1">
      <c r="A52" s="40"/>
      <c r="B52" s="75"/>
      <c r="C52" s="74"/>
      <c r="D52" s="58"/>
      <c r="E52" s="1216"/>
      <c r="F52" s="1216"/>
      <c r="G52" s="1216"/>
      <c r="H52" s="1216"/>
      <c r="I52" s="1216"/>
      <c r="J52" s="1216"/>
      <c r="K52" s="1216"/>
      <c r="L52" s="1216"/>
      <c r="M52" s="1216"/>
      <c r="N52" s="1216"/>
      <c r="O52" s="1216"/>
      <c r="P52" s="1216"/>
      <c r="Q52" s="1216"/>
      <c r="R52" s="1216"/>
      <c r="S52" s="1216"/>
      <c r="T52" s="1216"/>
      <c r="U52" s="1216"/>
      <c r="V52" s="1216"/>
      <c r="W52" s="1216"/>
      <c r="X52" s="1216"/>
      <c r="Y52" s="56"/>
    </row>
    <row r="53" spans="1:25" ht="15" hidden="1">
      <c r="A53" s="40"/>
      <c r="B53" s="75"/>
      <c r="C53" s="74"/>
      <c r="D53" s="58"/>
      <c r="E53" s="1216"/>
      <c r="F53" s="1216"/>
      <c r="G53" s="1216"/>
      <c r="H53" s="1216"/>
      <c r="I53" s="1216"/>
      <c r="J53" s="1216"/>
      <c r="K53" s="1216"/>
      <c r="L53" s="1216"/>
      <c r="M53" s="1216"/>
      <c r="N53" s="1216"/>
      <c r="O53" s="1216"/>
      <c r="P53" s="1216"/>
      <c r="Q53" s="1216"/>
      <c r="R53" s="1216"/>
      <c r="S53" s="1216"/>
      <c r="T53" s="1216"/>
      <c r="U53" s="1216"/>
      <c r="V53" s="1216"/>
      <c r="W53" s="1216"/>
      <c r="X53" s="1216"/>
      <c r="Y53" s="56"/>
    </row>
    <row r="54" spans="1:25" ht="15" hidden="1">
      <c r="A54" s="40"/>
      <c r="B54" s="75"/>
      <c r="C54" s="74"/>
      <c r="D54" s="58"/>
      <c r="E54" s="1216"/>
      <c r="F54" s="1216"/>
      <c r="G54" s="1216"/>
      <c r="H54" s="1216"/>
      <c r="I54" s="1216"/>
      <c r="J54" s="1216"/>
      <c r="K54" s="1216"/>
      <c r="L54" s="1216"/>
      <c r="M54" s="1216"/>
      <c r="N54" s="1216"/>
      <c r="O54" s="1216"/>
      <c r="P54" s="1216"/>
      <c r="Q54" s="1216"/>
      <c r="R54" s="1216"/>
      <c r="S54" s="1216"/>
      <c r="T54" s="1216"/>
      <c r="U54" s="1216"/>
      <c r="V54" s="1216"/>
      <c r="W54" s="1216"/>
      <c r="X54" s="1216"/>
      <c r="Y54" s="56"/>
    </row>
    <row r="55" spans="1:25" ht="15" hidden="1">
      <c r="A55" s="40"/>
      <c r="B55" s="75"/>
      <c r="C55" s="74"/>
      <c r="D55" s="58"/>
      <c r="E55" s="1216"/>
      <c r="F55" s="1216"/>
      <c r="G55" s="1216"/>
      <c r="H55" s="1216"/>
      <c r="I55" s="1216"/>
      <c r="J55" s="1216"/>
      <c r="K55" s="1216"/>
      <c r="L55" s="1216"/>
      <c r="M55" s="1216"/>
      <c r="N55" s="1216"/>
      <c r="O55" s="1216"/>
      <c r="P55" s="1216"/>
      <c r="Q55" s="1216"/>
      <c r="R55" s="1216"/>
      <c r="S55" s="1216"/>
      <c r="T55" s="1216"/>
      <c r="U55" s="1216"/>
      <c r="V55" s="1216"/>
      <c r="W55" s="1216"/>
      <c r="X55" s="1216"/>
      <c r="Y55" s="56"/>
    </row>
    <row r="56" spans="1:25" ht="25.5" hidden="1" customHeight="1">
      <c r="A56" s="40"/>
      <c r="B56" s="75"/>
      <c r="C56" s="74"/>
      <c r="D56" s="63"/>
      <c r="E56" s="1216"/>
      <c r="F56" s="1216"/>
      <c r="G56" s="1216"/>
      <c r="H56" s="1216"/>
      <c r="I56" s="1216"/>
      <c r="J56" s="1216"/>
      <c r="K56" s="1216"/>
      <c r="L56" s="1216"/>
      <c r="M56" s="1216"/>
      <c r="N56" s="1216"/>
      <c r="O56" s="1216"/>
      <c r="P56" s="1216"/>
      <c r="Q56" s="1216"/>
      <c r="R56" s="1216"/>
      <c r="S56" s="1216"/>
      <c r="T56" s="1216"/>
      <c r="U56" s="1216"/>
      <c r="V56" s="1216"/>
      <c r="W56" s="1216"/>
      <c r="X56" s="1216"/>
      <c r="Y56" s="56"/>
    </row>
    <row r="57" spans="1:25" ht="15" hidden="1">
      <c r="A57" s="40"/>
      <c r="B57" s="75"/>
      <c r="C57" s="74"/>
      <c r="D57" s="63"/>
      <c r="E57" s="1216"/>
      <c r="F57" s="1216"/>
      <c r="G57" s="1216"/>
      <c r="H57" s="1216"/>
      <c r="I57" s="1216"/>
      <c r="J57" s="1216"/>
      <c r="K57" s="1216"/>
      <c r="L57" s="1216"/>
      <c r="M57" s="1216"/>
      <c r="N57" s="1216"/>
      <c r="O57" s="1216"/>
      <c r="P57" s="1216"/>
      <c r="Q57" s="1216"/>
      <c r="R57" s="1216"/>
      <c r="S57" s="1216"/>
      <c r="T57" s="1216"/>
      <c r="U57" s="1216"/>
      <c r="V57" s="1216"/>
      <c r="W57" s="1216"/>
      <c r="X57" s="1216"/>
      <c r="Y57" s="56"/>
    </row>
    <row r="58" spans="1:25" ht="15" hidden="1" customHeight="1">
      <c r="A58" s="40"/>
      <c r="B58" s="75"/>
      <c r="C58" s="74"/>
      <c r="D58" s="58"/>
      <c r="E58" s="1202" t="s">
        <v>393</v>
      </c>
      <c r="F58" s="1202"/>
      <c r="G58" s="1202"/>
      <c r="H58" s="1202"/>
      <c r="I58" s="1202"/>
      <c r="J58" s="1202"/>
      <c r="K58" s="1202"/>
      <c r="L58" s="1202"/>
      <c r="M58" s="1202"/>
      <c r="N58" s="1202"/>
      <c r="O58" s="1202"/>
      <c r="P58" s="1202"/>
      <c r="Q58" s="1202"/>
      <c r="R58" s="1202"/>
      <c r="S58" s="1202"/>
      <c r="T58" s="1202"/>
      <c r="U58" s="1202"/>
      <c r="V58" s="223"/>
      <c r="W58" s="223"/>
      <c r="X58" s="223"/>
      <c r="Y58" s="56"/>
    </row>
    <row r="59" spans="1:25" ht="15" hidden="1" customHeight="1">
      <c r="A59" s="40"/>
      <c r="B59" s="75"/>
      <c r="C59" s="74"/>
      <c r="D59" s="58"/>
      <c r="E59" s="1217"/>
      <c r="F59" s="1217"/>
      <c r="G59" s="1217"/>
      <c r="H59" s="1210"/>
      <c r="I59" s="1211"/>
      <c r="J59" s="1211"/>
      <c r="K59" s="1211"/>
      <c r="L59" s="1211"/>
      <c r="M59" s="1211"/>
      <c r="N59" s="1211"/>
      <c r="O59" s="1211"/>
      <c r="P59" s="1211"/>
      <c r="Q59" s="1211"/>
      <c r="R59" s="1211"/>
      <c r="S59" s="1211"/>
      <c r="T59" s="1211"/>
      <c r="U59" s="1211"/>
      <c r="V59" s="1211"/>
      <c r="W59" s="1211"/>
      <c r="X59" s="1211"/>
      <c r="Y59" s="56"/>
    </row>
    <row r="60" spans="1:25" ht="15" hidden="1" customHeight="1">
      <c r="A60" s="40"/>
      <c r="B60" s="75"/>
      <c r="C60" s="74"/>
      <c r="D60" s="58"/>
      <c r="E60" s="1213"/>
      <c r="F60" s="1213"/>
      <c r="G60" s="1213"/>
      <c r="H60" s="1215"/>
      <c r="I60" s="1215"/>
      <c r="J60" s="1215"/>
      <c r="K60" s="1215"/>
      <c r="L60" s="1215"/>
      <c r="M60" s="1215"/>
      <c r="N60" s="1215"/>
      <c r="O60" s="1215"/>
      <c r="P60" s="1215"/>
      <c r="Q60" s="1215"/>
      <c r="R60" s="1215"/>
      <c r="S60" s="1215"/>
      <c r="T60" s="1215"/>
      <c r="U60" s="1215"/>
      <c r="V60" s="1215"/>
      <c r="W60" s="1215"/>
      <c r="X60" s="1215"/>
      <c r="Y60" s="56"/>
    </row>
    <row r="61" spans="1:25" ht="15" hidden="1">
      <c r="A61" s="40"/>
      <c r="B61" s="75"/>
      <c r="C61" s="74"/>
      <c r="D61" s="58"/>
      <c r="E61" s="67"/>
      <c r="F61" s="65"/>
      <c r="G61" s="66"/>
      <c r="H61" s="1215"/>
      <c r="I61" s="1215"/>
      <c r="J61" s="1215"/>
      <c r="K61" s="1215"/>
      <c r="L61" s="1215"/>
      <c r="M61" s="1215"/>
      <c r="N61" s="1215"/>
      <c r="O61" s="1215"/>
      <c r="P61" s="1215"/>
      <c r="Q61" s="1215"/>
      <c r="R61" s="1215"/>
      <c r="S61" s="1215"/>
      <c r="T61" s="1215"/>
      <c r="U61" s="1215"/>
      <c r="V61" s="1215"/>
      <c r="W61" s="1215"/>
      <c r="X61" s="1215"/>
      <c r="Y61" s="56"/>
    </row>
    <row r="62" spans="1:25" ht="27.75" hidden="1" customHeight="1">
      <c r="A62" s="40"/>
      <c r="B62" s="75"/>
      <c r="C62" s="74"/>
      <c r="D62" s="58"/>
      <c r="E62" s="57"/>
      <c r="F62" s="57"/>
      <c r="G62" s="57"/>
      <c r="H62" s="57"/>
      <c r="I62" s="57"/>
      <c r="J62" s="57"/>
      <c r="K62" s="57"/>
      <c r="L62" s="57"/>
      <c r="M62" s="57"/>
      <c r="N62" s="57"/>
      <c r="O62" s="57"/>
      <c r="P62" s="57"/>
      <c r="Q62" s="57"/>
      <c r="R62" s="57"/>
      <c r="S62" s="57"/>
      <c r="T62" s="57"/>
      <c r="U62" s="57"/>
      <c r="V62" s="57"/>
      <c r="W62" s="57"/>
      <c r="X62" s="57"/>
      <c r="Y62" s="56"/>
    </row>
    <row r="63" spans="1:25" ht="15" hidden="1">
      <c r="A63" s="40"/>
      <c r="B63" s="75"/>
      <c r="C63" s="74"/>
      <c r="D63" s="58"/>
      <c r="E63" s="57"/>
      <c r="F63" s="57"/>
      <c r="G63" s="57"/>
      <c r="H63" s="57"/>
      <c r="I63" s="57"/>
      <c r="J63" s="57"/>
      <c r="K63" s="57"/>
      <c r="L63" s="57"/>
      <c r="M63" s="57"/>
      <c r="N63" s="57"/>
      <c r="O63" s="57"/>
      <c r="P63" s="57"/>
      <c r="Q63" s="57"/>
      <c r="R63" s="57"/>
      <c r="S63" s="57"/>
      <c r="T63" s="57"/>
      <c r="U63" s="57"/>
      <c r="V63" s="57"/>
      <c r="W63" s="57"/>
      <c r="X63" s="57"/>
      <c r="Y63" s="56"/>
    </row>
    <row r="64" spans="1:25" ht="15" hidden="1">
      <c r="A64" s="40"/>
      <c r="B64" s="75"/>
      <c r="C64" s="74"/>
      <c r="D64" s="58"/>
      <c r="E64" s="57"/>
      <c r="F64" s="57"/>
      <c r="G64" s="57"/>
      <c r="H64" s="57"/>
      <c r="I64" s="57"/>
      <c r="J64" s="57"/>
      <c r="K64" s="57"/>
      <c r="L64" s="57"/>
      <c r="M64" s="57"/>
      <c r="N64" s="57"/>
      <c r="O64" s="57"/>
      <c r="P64" s="57"/>
      <c r="Q64" s="57"/>
      <c r="R64" s="57"/>
      <c r="S64" s="57"/>
      <c r="T64" s="57"/>
      <c r="U64" s="57"/>
      <c r="V64" s="57"/>
      <c r="W64" s="57"/>
      <c r="X64" s="57"/>
      <c r="Y64" s="56"/>
    </row>
    <row r="65" spans="1:25" ht="15" hidden="1">
      <c r="A65" s="40"/>
      <c r="B65" s="75"/>
      <c r="C65" s="74"/>
      <c r="D65" s="58"/>
      <c r="E65" s="57"/>
      <c r="F65" s="57"/>
      <c r="G65" s="57"/>
      <c r="H65" s="57"/>
      <c r="I65" s="57"/>
      <c r="J65" s="57"/>
      <c r="K65" s="57"/>
      <c r="L65" s="57"/>
      <c r="M65" s="57"/>
      <c r="N65" s="57"/>
      <c r="O65" s="57"/>
      <c r="P65" s="57"/>
      <c r="Q65" s="57"/>
      <c r="R65" s="57"/>
      <c r="S65" s="57"/>
      <c r="T65" s="57"/>
      <c r="U65" s="57"/>
      <c r="V65" s="57"/>
      <c r="W65" s="57"/>
      <c r="X65" s="57"/>
      <c r="Y65" s="56"/>
    </row>
    <row r="66" spans="1:25" ht="15" hidden="1">
      <c r="A66" s="40"/>
      <c r="B66" s="75"/>
      <c r="C66" s="74"/>
      <c r="D66" s="58"/>
      <c r="E66" s="57"/>
      <c r="F66" s="57"/>
      <c r="G66" s="57"/>
      <c r="H66" s="57"/>
      <c r="I66" s="57"/>
      <c r="J66" s="57"/>
      <c r="K66" s="57"/>
      <c r="L66" s="57"/>
      <c r="M66" s="57"/>
      <c r="N66" s="57"/>
      <c r="O66" s="57"/>
      <c r="P66" s="57"/>
      <c r="Q66" s="57"/>
      <c r="R66" s="57"/>
      <c r="S66" s="57"/>
      <c r="T66" s="57"/>
      <c r="U66" s="57"/>
      <c r="V66" s="57"/>
      <c r="W66" s="57"/>
      <c r="X66" s="57"/>
      <c r="Y66" s="56"/>
    </row>
    <row r="67" spans="1:25" ht="15" hidden="1">
      <c r="A67" s="40"/>
      <c r="B67" s="75"/>
      <c r="C67" s="74"/>
      <c r="D67" s="58"/>
      <c r="E67" s="57"/>
      <c r="F67" s="57"/>
      <c r="G67" s="57"/>
      <c r="H67" s="57"/>
      <c r="I67" s="57"/>
      <c r="J67" s="57"/>
      <c r="K67" s="57"/>
      <c r="L67" s="57"/>
      <c r="M67" s="57"/>
      <c r="N67" s="57"/>
      <c r="O67" s="57"/>
      <c r="P67" s="57"/>
      <c r="Q67" s="57"/>
      <c r="R67" s="57"/>
      <c r="S67" s="57"/>
      <c r="T67" s="57"/>
      <c r="U67" s="57"/>
      <c r="V67" s="57"/>
      <c r="W67" s="57"/>
      <c r="X67" s="57"/>
      <c r="Y67" s="56"/>
    </row>
    <row r="68" spans="1:25" ht="89.25" hidden="1" customHeight="1">
      <c r="A68" s="40"/>
      <c r="B68" s="75"/>
      <c r="C68" s="74"/>
      <c r="D68" s="63"/>
      <c r="E68" s="62"/>
      <c r="F68" s="62"/>
      <c r="G68" s="62"/>
      <c r="H68" s="62"/>
      <c r="I68" s="62"/>
      <c r="J68" s="62"/>
      <c r="K68" s="62"/>
      <c r="L68" s="62"/>
      <c r="M68" s="62"/>
      <c r="N68" s="62"/>
      <c r="O68" s="62"/>
      <c r="P68" s="62"/>
      <c r="Q68" s="62"/>
      <c r="R68" s="62"/>
      <c r="S68" s="62"/>
      <c r="T68" s="62"/>
      <c r="U68" s="62"/>
      <c r="V68" s="62"/>
      <c r="W68" s="62"/>
      <c r="X68" s="62"/>
      <c r="Y68" s="56"/>
    </row>
    <row r="69" spans="1:25" ht="15" hidden="1">
      <c r="A69" s="40"/>
      <c r="B69" s="75"/>
      <c r="C69" s="74"/>
      <c r="D69" s="63"/>
      <c r="E69" s="62"/>
      <c r="F69" s="62"/>
      <c r="G69" s="62"/>
      <c r="H69" s="62"/>
      <c r="I69" s="62"/>
      <c r="J69" s="62"/>
      <c r="K69" s="62"/>
      <c r="L69" s="62"/>
      <c r="M69" s="62"/>
      <c r="N69" s="62"/>
      <c r="O69" s="62"/>
      <c r="P69" s="62"/>
      <c r="Q69" s="62"/>
      <c r="R69" s="62"/>
      <c r="S69" s="62"/>
      <c r="T69" s="62"/>
      <c r="U69" s="62"/>
      <c r="V69" s="62"/>
      <c r="W69" s="62"/>
      <c r="X69" s="62"/>
      <c r="Y69" s="56"/>
    </row>
    <row r="70" spans="1:25" ht="15" hidden="1">
      <c r="A70" s="40"/>
      <c r="B70" s="75"/>
      <c r="C70" s="74"/>
      <c r="D70" s="58"/>
      <c r="E70" s="1202" t="s">
        <v>394</v>
      </c>
      <c r="F70" s="1202"/>
      <c r="G70" s="1202"/>
      <c r="H70" s="1202"/>
      <c r="I70" s="1202"/>
      <c r="J70" s="1202"/>
      <c r="K70" s="1202"/>
      <c r="L70" s="1202"/>
      <c r="M70" s="1202"/>
      <c r="N70" s="1202"/>
      <c r="O70" s="1202"/>
      <c r="P70" s="1202"/>
      <c r="Q70" s="1202"/>
      <c r="R70" s="1202"/>
      <c r="S70" s="1202"/>
      <c r="T70" s="1202"/>
      <c r="U70" s="418"/>
      <c r="V70" s="418"/>
      <c r="W70" s="418"/>
      <c r="X70" s="418"/>
      <c r="Y70" s="56"/>
    </row>
    <row r="71" spans="1:25" ht="15" hidden="1">
      <c r="A71" s="40"/>
      <c r="B71" s="75"/>
      <c r="C71" s="74"/>
      <c r="D71" s="58"/>
      <c r="E71" s="1202" t="s">
        <v>564</v>
      </c>
      <c r="F71" s="1202"/>
      <c r="G71" s="1202"/>
      <c r="H71" s="1202"/>
      <c r="I71" s="1202"/>
      <c r="J71" s="1202"/>
      <c r="K71" s="1202"/>
      <c r="L71" s="1202"/>
      <c r="M71" s="1202"/>
      <c r="N71" s="1202"/>
      <c r="O71" s="1202"/>
      <c r="P71" s="1202"/>
      <c r="Q71" s="1202"/>
      <c r="R71" s="1202"/>
      <c r="S71" s="1202"/>
      <c r="T71" s="1202"/>
      <c r="U71" s="419"/>
      <c r="V71" s="419"/>
      <c r="W71" s="419"/>
      <c r="X71" s="419"/>
      <c r="Y71" s="56"/>
    </row>
    <row r="72" spans="1:25" ht="40.5" hidden="1" customHeight="1">
      <c r="A72" s="40"/>
      <c r="B72" s="75"/>
      <c r="C72" s="74"/>
      <c r="D72" s="58"/>
      <c r="E72" s="419"/>
      <c r="F72" s="419"/>
      <c r="G72" s="419"/>
      <c r="H72" s="419"/>
      <c r="I72" s="419"/>
      <c r="J72" s="419"/>
      <c r="K72" s="419"/>
      <c r="L72" s="419"/>
      <c r="M72" s="419"/>
      <c r="N72" s="419"/>
      <c r="O72" s="419"/>
      <c r="P72" s="419"/>
      <c r="Q72" s="419"/>
      <c r="R72" s="419"/>
      <c r="S72" s="419"/>
      <c r="T72" s="419"/>
      <c r="U72" s="419"/>
      <c r="V72" s="419"/>
      <c r="W72" s="419"/>
      <c r="X72" s="419"/>
      <c r="Y72" s="56"/>
    </row>
    <row r="73" spans="1:25" ht="63" hidden="1" customHeight="1">
      <c r="A73" s="40"/>
      <c r="B73" s="75"/>
      <c r="C73" s="74"/>
      <c r="D73" s="58"/>
      <c r="E73" s="419"/>
      <c r="F73" s="419"/>
      <c r="G73" s="419"/>
      <c r="H73" s="419"/>
      <c r="I73" s="419"/>
      <c r="J73" s="419"/>
      <c r="K73" s="419"/>
      <c r="L73" s="419"/>
      <c r="M73" s="419"/>
      <c r="N73" s="419"/>
      <c r="O73" s="419"/>
      <c r="P73" s="419"/>
      <c r="Q73" s="419"/>
      <c r="R73" s="419"/>
      <c r="S73" s="419"/>
      <c r="T73" s="419"/>
      <c r="U73" s="419"/>
      <c r="V73" s="419"/>
      <c r="W73" s="419"/>
      <c r="X73" s="419"/>
      <c r="Y73" s="56"/>
    </row>
    <row r="74" spans="1:25" ht="30" hidden="1" customHeight="1">
      <c r="A74" s="40"/>
      <c r="B74" s="75"/>
      <c r="C74" s="74"/>
      <c r="D74" s="58"/>
      <c r="E74" s="419"/>
      <c r="F74" s="419"/>
      <c r="G74" s="419"/>
      <c r="H74" s="419"/>
      <c r="I74" s="419"/>
      <c r="J74" s="419"/>
      <c r="K74" s="419"/>
      <c r="L74" s="419"/>
      <c r="M74" s="419"/>
      <c r="N74" s="419"/>
      <c r="O74" s="419"/>
      <c r="P74" s="419"/>
      <c r="Q74" s="419"/>
      <c r="R74" s="419"/>
      <c r="S74" s="419"/>
      <c r="T74" s="419"/>
      <c r="U74" s="419"/>
      <c r="V74" s="419"/>
      <c r="W74" s="419"/>
      <c r="X74" s="419"/>
      <c r="Y74" s="56"/>
    </row>
    <row r="75" spans="1:25" ht="30" hidden="1" customHeight="1">
      <c r="A75" s="40"/>
      <c r="B75" s="75"/>
      <c r="C75" s="74"/>
      <c r="D75" s="58"/>
      <c r="E75" s="419"/>
      <c r="F75" s="419"/>
      <c r="G75" s="419"/>
      <c r="H75" s="419"/>
      <c r="I75" s="419"/>
      <c r="J75" s="419"/>
      <c r="K75" s="419"/>
      <c r="L75" s="419"/>
      <c r="M75" s="419"/>
      <c r="N75" s="419"/>
      <c r="O75" s="419"/>
      <c r="P75" s="419"/>
      <c r="Q75" s="419"/>
      <c r="R75" s="419"/>
      <c r="S75" s="419"/>
      <c r="T75" s="419"/>
      <c r="U75" s="419"/>
      <c r="V75" s="419"/>
      <c r="W75" s="419"/>
      <c r="X75" s="419"/>
      <c r="Y75" s="56"/>
    </row>
    <row r="76" spans="1:25" ht="15" hidden="1">
      <c r="A76" s="40"/>
      <c r="B76" s="75"/>
      <c r="C76" s="74"/>
      <c r="D76" s="58"/>
      <c r="E76" s="419"/>
      <c r="F76" s="419"/>
      <c r="G76" s="419"/>
      <c r="H76" s="419"/>
      <c r="I76" s="419"/>
      <c r="J76" s="419"/>
      <c r="K76" s="419"/>
      <c r="L76" s="419"/>
      <c r="M76" s="419"/>
      <c r="N76" s="419"/>
      <c r="O76" s="419"/>
      <c r="P76" s="419"/>
      <c r="Q76" s="419"/>
      <c r="R76" s="419"/>
      <c r="S76" s="419"/>
      <c r="T76" s="419"/>
      <c r="U76" s="419"/>
      <c r="V76" s="419"/>
      <c r="W76" s="419"/>
      <c r="X76" s="419"/>
      <c r="Y76" s="56"/>
    </row>
    <row r="77" spans="1:25" ht="15" hidden="1">
      <c r="A77" s="40"/>
      <c r="B77" s="75"/>
      <c r="C77" s="74"/>
      <c r="D77" s="58"/>
      <c r="E77" s="419"/>
      <c r="F77" s="419"/>
      <c r="G77" s="419"/>
      <c r="H77" s="419"/>
      <c r="I77" s="419"/>
      <c r="J77" s="419"/>
      <c r="K77" s="419"/>
      <c r="L77" s="419"/>
      <c r="M77" s="419"/>
      <c r="N77" s="419"/>
      <c r="O77" s="419"/>
      <c r="P77" s="419"/>
      <c r="Q77" s="419"/>
      <c r="R77" s="419"/>
      <c r="S77" s="419"/>
      <c r="T77" s="419"/>
      <c r="U77" s="419"/>
      <c r="V77" s="419"/>
      <c r="W77" s="419"/>
      <c r="X77" s="419"/>
      <c r="Y77" s="56"/>
    </row>
    <row r="78" spans="1:25" ht="8.25" hidden="1" customHeight="1">
      <c r="A78" s="40"/>
      <c r="B78" s="75"/>
      <c r="C78" s="74"/>
      <c r="D78" s="58"/>
      <c r="E78" s="77"/>
      <c r="F78" s="77"/>
      <c r="G78" s="77"/>
      <c r="H78" s="77"/>
      <c r="I78" s="77"/>
      <c r="J78" s="77"/>
      <c r="K78" s="77"/>
      <c r="L78" s="77"/>
      <c r="M78" s="77"/>
      <c r="N78" s="77"/>
      <c r="O78" s="77"/>
      <c r="P78" s="77"/>
      <c r="Q78" s="77"/>
      <c r="R78" s="77"/>
      <c r="S78" s="77"/>
      <c r="T78" s="77"/>
      <c r="U78" s="77"/>
      <c r="V78" s="77"/>
      <c r="W78" s="77"/>
      <c r="X78" s="77"/>
      <c r="Y78" s="56"/>
    </row>
    <row r="79" spans="1:25" ht="21" hidden="1" customHeight="1">
      <c r="A79" s="40"/>
      <c r="B79" s="75"/>
      <c r="C79" s="74"/>
      <c r="D79" s="58"/>
      <c r="E79" s="420"/>
      <c r="F79" s="420"/>
      <c r="G79" s="420"/>
      <c r="H79" s="420"/>
      <c r="I79" s="420"/>
      <c r="J79" s="420"/>
      <c r="K79" s="420"/>
      <c r="L79" s="420"/>
      <c r="M79" s="420"/>
      <c r="N79" s="420"/>
      <c r="O79" s="420"/>
      <c r="P79" s="420"/>
      <c r="Q79" s="420"/>
      <c r="R79" s="420"/>
      <c r="S79" s="420"/>
      <c r="T79" s="420"/>
      <c r="U79" s="420"/>
      <c r="V79" s="420"/>
      <c r="W79" s="420"/>
      <c r="X79" s="420"/>
      <c r="Y79" s="56"/>
    </row>
    <row r="80" spans="1:25" ht="14.25" hidden="1" customHeight="1">
      <c r="A80" s="40"/>
      <c r="B80" s="75"/>
      <c r="C80" s="74"/>
      <c r="D80" s="58"/>
      <c r="E80" s="421"/>
      <c r="F80" s="421"/>
      <c r="G80" s="421"/>
      <c r="H80" s="421"/>
      <c r="Y80" s="56"/>
    </row>
    <row r="81" spans="1:25" ht="15" hidden="1">
      <c r="A81" s="40"/>
      <c r="B81" s="75"/>
      <c r="C81" s="74"/>
      <c r="D81" s="58"/>
      <c r="E81" s="1202" t="s">
        <v>393</v>
      </c>
      <c r="F81" s="1202"/>
      <c r="G81" s="1202"/>
      <c r="H81" s="1202"/>
      <c r="I81" s="1202"/>
      <c r="J81" s="1202"/>
      <c r="K81" s="1202"/>
      <c r="L81" s="1202"/>
      <c r="M81" s="1202"/>
      <c r="N81" s="1202"/>
      <c r="O81" s="1202"/>
      <c r="P81" s="1202"/>
      <c r="Q81" s="1202"/>
      <c r="R81" s="1202"/>
      <c r="S81" s="1202"/>
      <c r="T81" s="1202"/>
      <c r="U81" s="1202"/>
      <c r="V81" s="223"/>
      <c r="W81" s="223"/>
      <c r="X81" s="223"/>
      <c r="Y81" s="56"/>
    </row>
    <row r="82" spans="1:25" ht="15" hidden="1" customHeight="1">
      <c r="A82" s="40"/>
      <c r="B82" s="75"/>
      <c r="C82" s="74"/>
      <c r="D82" s="58"/>
      <c r="E82" s="1213"/>
      <c r="F82" s="1213"/>
      <c r="G82" s="1213"/>
      <c r="H82" s="1210"/>
      <c r="I82" s="1211"/>
      <c r="J82" s="1211"/>
      <c r="K82" s="1211"/>
      <c r="L82" s="1211"/>
      <c r="M82" s="1211"/>
      <c r="N82" s="1211"/>
      <c r="O82" s="1211"/>
      <c r="P82" s="1211"/>
      <c r="Q82" s="1211"/>
      <c r="R82" s="1211"/>
      <c r="S82" s="1211"/>
      <c r="T82" s="1211"/>
      <c r="U82" s="1211"/>
      <c r="V82" s="1211"/>
      <c r="W82" s="1211"/>
      <c r="X82" s="1211"/>
      <c r="Y82" s="56"/>
    </row>
    <row r="83" spans="1:25" ht="15" hidden="1" customHeight="1">
      <c r="A83" s="40"/>
      <c r="B83" s="75"/>
      <c r="C83" s="74"/>
      <c r="D83" s="58"/>
      <c r="Y83" s="56"/>
    </row>
    <row r="84" spans="1:25" ht="15" hidden="1" customHeight="1">
      <c r="A84" s="40"/>
      <c r="B84" s="75"/>
      <c r="C84" s="74"/>
      <c r="D84" s="58"/>
      <c r="E84" s="67"/>
      <c r="F84" s="65"/>
      <c r="G84" s="66"/>
      <c r="H84" s="1215"/>
      <c r="I84" s="1215"/>
      <c r="J84" s="1215"/>
      <c r="K84" s="1215"/>
      <c r="L84" s="1215"/>
      <c r="M84" s="1215"/>
      <c r="N84" s="1215"/>
      <c r="O84" s="1215"/>
      <c r="P84" s="1215"/>
      <c r="Q84" s="1215"/>
      <c r="R84" s="1215"/>
      <c r="S84" s="1215"/>
      <c r="T84" s="1215"/>
      <c r="U84" s="1215"/>
      <c r="V84" s="1215"/>
      <c r="W84" s="1215"/>
      <c r="X84" s="1215"/>
      <c r="Y84" s="56"/>
    </row>
    <row r="85" spans="1:25" ht="15" hidden="1">
      <c r="A85" s="40"/>
      <c r="B85" s="75"/>
      <c r="C85" s="74"/>
      <c r="D85" s="58"/>
      <c r="E85" s="57"/>
      <c r="F85" s="57"/>
      <c r="G85" s="57"/>
      <c r="H85" s="64"/>
      <c r="I85" s="64"/>
      <c r="J85" s="64"/>
      <c r="K85" s="64"/>
      <c r="L85" s="64"/>
      <c r="M85" s="64"/>
      <c r="N85" s="64"/>
      <c r="O85" s="64"/>
      <c r="P85" s="64"/>
      <c r="Q85" s="64"/>
      <c r="R85" s="64"/>
      <c r="S85" s="64"/>
      <c r="T85" s="64"/>
      <c r="U85" s="64"/>
      <c r="V85" s="64"/>
      <c r="W85" s="57"/>
      <c r="X85" s="57"/>
      <c r="Y85" s="56"/>
    </row>
    <row r="86" spans="1:25" ht="15" hidden="1">
      <c r="A86" s="40"/>
      <c r="B86" s="75"/>
      <c r="C86" s="74"/>
      <c r="D86" s="58"/>
      <c r="E86" s="57"/>
      <c r="F86" s="57"/>
      <c r="G86" s="57"/>
      <c r="H86" s="57"/>
      <c r="I86" s="57"/>
      <c r="J86" s="57"/>
      <c r="K86" s="57"/>
      <c r="L86" s="57"/>
      <c r="M86" s="57"/>
      <c r="N86" s="57"/>
      <c r="O86" s="57"/>
      <c r="P86" s="57"/>
      <c r="Q86" s="57"/>
      <c r="R86" s="57"/>
      <c r="S86" s="57"/>
      <c r="T86" s="57"/>
      <c r="U86" s="57"/>
      <c r="V86" s="57"/>
      <c r="W86" s="57"/>
      <c r="X86" s="57"/>
      <c r="Y86" s="56"/>
    </row>
    <row r="87" spans="1:25" ht="15" hidden="1">
      <c r="A87" s="40"/>
      <c r="B87" s="75"/>
      <c r="C87" s="74"/>
      <c r="D87" s="58"/>
      <c r="E87" s="57"/>
      <c r="F87" s="57"/>
      <c r="G87" s="57"/>
      <c r="H87" s="57"/>
      <c r="I87" s="57"/>
      <c r="J87" s="57"/>
      <c r="K87" s="57"/>
      <c r="L87" s="57"/>
      <c r="M87" s="57"/>
      <c r="N87" s="57"/>
      <c r="O87" s="57"/>
      <c r="P87" s="57"/>
      <c r="Q87" s="57"/>
      <c r="R87" s="57"/>
      <c r="S87" s="57"/>
      <c r="T87" s="57"/>
      <c r="U87" s="57"/>
      <c r="V87" s="57"/>
      <c r="W87" s="57"/>
      <c r="X87" s="57"/>
      <c r="Y87" s="56"/>
    </row>
    <row r="88" spans="1:25" ht="15" hidden="1">
      <c r="A88" s="40"/>
      <c r="B88" s="75"/>
      <c r="C88" s="74"/>
      <c r="D88" s="58"/>
      <c r="E88" s="57"/>
      <c r="F88" s="57"/>
      <c r="G88" s="57"/>
      <c r="H88" s="57"/>
      <c r="I88" s="57"/>
      <c r="J88" s="57"/>
      <c r="K88" s="57"/>
      <c r="L88" s="57"/>
      <c r="M88" s="57"/>
      <c r="N88" s="57"/>
      <c r="O88" s="57"/>
      <c r="P88" s="57"/>
      <c r="Q88" s="57"/>
      <c r="R88" s="57"/>
      <c r="S88" s="57"/>
      <c r="T88" s="57"/>
      <c r="U88" s="57"/>
      <c r="V88" s="57"/>
      <c r="W88" s="57"/>
      <c r="X88" s="57"/>
      <c r="Y88" s="56"/>
    </row>
    <row r="89" spans="1:25" ht="15" hidden="1">
      <c r="A89" s="40"/>
      <c r="B89" s="75"/>
      <c r="C89" s="74"/>
      <c r="D89" s="58"/>
      <c r="E89" s="57"/>
      <c r="F89" s="57"/>
      <c r="G89" s="57"/>
      <c r="H89" s="57"/>
      <c r="I89" s="57"/>
      <c r="J89" s="57"/>
      <c r="K89" s="57"/>
      <c r="L89" s="57"/>
      <c r="M89" s="57"/>
      <c r="N89" s="57"/>
      <c r="O89" s="57"/>
      <c r="P89" s="57"/>
      <c r="Q89" s="57"/>
      <c r="R89" s="57"/>
      <c r="S89" s="57"/>
      <c r="T89" s="57"/>
      <c r="U89" s="57"/>
      <c r="V89" s="57"/>
      <c r="W89" s="57"/>
      <c r="X89" s="57"/>
      <c r="Y89" s="56"/>
    </row>
    <row r="90" spans="1:25" ht="15" hidden="1">
      <c r="A90" s="40"/>
      <c r="B90" s="75"/>
      <c r="C90" s="74"/>
      <c r="D90" s="58"/>
      <c r="E90" s="57"/>
      <c r="F90" s="57"/>
      <c r="G90" s="57"/>
      <c r="H90" s="57"/>
      <c r="I90" s="57"/>
      <c r="J90" s="57"/>
      <c r="K90" s="57"/>
      <c r="L90" s="57"/>
      <c r="M90" s="57"/>
      <c r="N90" s="57"/>
      <c r="O90" s="57"/>
      <c r="P90" s="57"/>
      <c r="Q90" s="57"/>
      <c r="R90" s="57"/>
      <c r="S90" s="57"/>
      <c r="T90" s="57"/>
      <c r="U90" s="57"/>
      <c r="V90" s="57"/>
      <c r="W90" s="57"/>
      <c r="X90" s="57"/>
      <c r="Y90" s="56"/>
    </row>
    <row r="91" spans="1:25" ht="15" hidden="1">
      <c r="A91" s="40"/>
      <c r="B91" s="75"/>
      <c r="C91" s="74"/>
      <c r="D91" s="58"/>
      <c r="E91" s="57"/>
      <c r="F91" s="57"/>
      <c r="G91" s="57"/>
      <c r="H91" s="57"/>
      <c r="I91" s="57"/>
      <c r="J91" s="57"/>
      <c r="K91" s="57"/>
      <c r="L91" s="57"/>
      <c r="M91" s="57"/>
      <c r="N91" s="57"/>
      <c r="O91" s="57"/>
      <c r="P91" s="57"/>
      <c r="Q91" s="57"/>
      <c r="R91" s="57"/>
      <c r="S91" s="57"/>
      <c r="T91" s="57"/>
      <c r="U91" s="57"/>
      <c r="V91" s="57"/>
      <c r="W91" s="57"/>
      <c r="X91" s="57"/>
      <c r="Y91" s="56"/>
    </row>
    <row r="92" spans="1:25" ht="15" hidden="1">
      <c r="A92" s="40"/>
      <c r="B92" s="75"/>
      <c r="C92" s="74"/>
      <c r="D92" s="58"/>
      <c r="E92" s="57"/>
      <c r="F92" s="57"/>
      <c r="G92" s="57"/>
      <c r="H92" s="57"/>
      <c r="I92" s="57"/>
      <c r="J92" s="57"/>
      <c r="K92" s="57"/>
      <c r="L92" s="57"/>
      <c r="M92" s="57"/>
      <c r="N92" s="57"/>
      <c r="O92" s="57"/>
      <c r="P92" s="57"/>
      <c r="Q92" s="57"/>
      <c r="R92" s="57"/>
      <c r="S92" s="57"/>
      <c r="T92" s="57"/>
      <c r="U92" s="57"/>
      <c r="V92" s="57"/>
      <c r="W92" s="57"/>
      <c r="X92" s="57"/>
      <c r="Y92" s="56"/>
    </row>
    <row r="93" spans="1:25" ht="15" hidden="1">
      <c r="A93" s="40"/>
      <c r="B93" s="75"/>
      <c r="C93" s="74"/>
      <c r="D93" s="58"/>
      <c r="E93" s="57"/>
      <c r="F93" s="57"/>
      <c r="G93" s="57"/>
      <c r="H93" s="57"/>
      <c r="I93" s="57"/>
      <c r="J93" s="57"/>
      <c r="K93" s="57"/>
      <c r="L93" s="57"/>
      <c r="M93" s="57"/>
      <c r="N93" s="57"/>
      <c r="O93" s="57"/>
      <c r="P93" s="57"/>
      <c r="Q93" s="57"/>
      <c r="R93" s="57"/>
      <c r="S93" s="57"/>
      <c r="T93" s="57"/>
      <c r="U93" s="57"/>
      <c r="V93" s="57"/>
      <c r="W93" s="57"/>
      <c r="X93" s="57"/>
      <c r="Y93" s="56"/>
    </row>
    <row r="94" spans="1:25" ht="15" hidden="1">
      <c r="A94" s="40"/>
      <c r="B94" s="75"/>
      <c r="C94" s="74"/>
      <c r="D94" s="58"/>
      <c r="E94" s="57"/>
      <c r="F94" s="57"/>
      <c r="G94" s="57"/>
      <c r="H94" s="57"/>
      <c r="I94" s="57"/>
      <c r="J94" s="57"/>
      <c r="K94" s="57"/>
      <c r="L94" s="57"/>
      <c r="M94" s="57"/>
      <c r="N94" s="57"/>
      <c r="O94" s="57"/>
      <c r="P94" s="57"/>
      <c r="Q94" s="57"/>
      <c r="R94" s="57"/>
      <c r="S94" s="57"/>
      <c r="T94" s="57"/>
      <c r="U94" s="57"/>
      <c r="V94" s="57"/>
      <c r="W94" s="57"/>
      <c r="X94" s="57"/>
      <c r="Y94" s="56"/>
    </row>
    <row r="95" spans="1:25" ht="15" hidden="1">
      <c r="A95" s="40"/>
      <c r="B95" s="75"/>
      <c r="C95" s="74"/>
      <c r="D95" s="58"/>
      <c r="E95" s="57"/>
      <c r="F95" s="57"/>
      <c r="G95" s="57"/>
      <c r="H95" s="57"/>
      <c r="I95" s="57"/>
      <c r="J95" s="57"/>
      <c r="K95" s="57"/>
      <c r="L95" s="57"/>
      <c r="M95" s="57"/>
      <c r="N95" s="57"/>
      <c r="O95" s="57"/>
      <c r="P95" s="57"/>
      <c r="Q95" s="57"/>
      <c r="R95" s="57"/>
      <c r="S95" s="57"/>
      <c r="T95" s="57"/>
      <c r="U95" s="57"/>
      <c r="V95" s="57"/>
      <c r="W95" s="57"/>
      <c r="X95" s="57"/>
      <c r="Y95" s="56"/>
    </row>
    <row r="96" spans="1:25" ht="27" hidden="1" customHeight="1">
      <c r="A96" s="40"/>
      <c r="B96" s="75"/>
      <c r="C96" s="74"/>
      <c r="D96" s="63"/>
      <c r="E96" s="62"/>
      <c r="F96" s="62"/>
      <c r="G96" s="62"/>
      <c r="H96" s="62"/>
      <c r="I96" s="62"/>
      <c r="J96" s="62"/>
      <c r="K96" s="62"/>
      <c r="L96" s="62"/>
      <c r="M96" s="62"/>
      <c r="N96" s="62"/>
      <c r="O96" s="62"/>
      <c r="P96" s="62"/>
      <c r="Q96" s="62"/>
      <c r="R96" s="62"/>
      <c r="S96" s="62"/>
      <c r="T96" s="62"/>
      <c r="U96" s="62"/>
      <c r="V96" s="62"/>
      <c r="W96" s="62"/>
      <c r="X96" s="62"/>
      <c r="Y96" s="56"/>
    </row>
    <row r="97" spans="1:27" ht="15" hidden="1">
      <c r="A97" s="40"/>
      <c r="B97" s="75"/>
      <c r="C97" s="74"/>
      <c r="D97" s="63"/>
      <c r="E97" s="62"/>
      <c r="F97" s="62"/>
      <c r="G97" s="62"/>
      <c r="H97" s="62"/>
      <c r="I97" s="62"/>
      <c r="J97" s="62"/>
      <c r="K97" s="62"/>
      <c r="L97" s="62"/>
      <c r="M97" s="62"/>
      <c r="N97" s="62"/>
      <c r="O97" s="62"/>
      <c r="P97" s="62"/>
      <c r="Q97" s="62"/>
      <c r="R97" s="62"/>
      <c r="S97" s="62"/>
      <c r="T97" s="62"/>
      <c r="U97" s="62"/>
      <c r="V97" s="62"/>
      <c r="W97" s="62"/>
      <c r="X97" s="62"/>
      <c r="Y97" s="56"/>
    </row>
    <row r="98" spans="1:27" ht="25.5" hidden="1" customHeight="1">
      <c r="A98" s="40"/>
      <c r="B98" s="75"/>
      <c r="C98" s="74"/>
      <c r="D98" s="58"/>
      <c r="E98" s="1214" t="s">
        <v>234</v>
      </c>
      <c r="F98" s="1214"/>
      <c r="G98" s="1214"/>
      <c r="H98" s="1214"/>
      <c r="I98" s="1214"/>
      <c r="J98" s="1214"/>
      <c r="K98" s="1214"/>
      <c r="L98" s="1214"/>
      <c r="M98" s="1214"/>
      <c r="N98" s="1214"/>
      <c r="O98" s="1214"/>
      <c r="P98" s="1214"/>
      <c r="Q98" s="1214"/>
      <c r="R98" s="1214"/>
      <c r="S98" s="1214"/>
      <c r="T98" s="1214"/>
      <c r="U98" s="1214"/>
      <c r="V98" s="1214"/>
      <c r="W98" s="1214"/>
      <c r="X98" s="1214"/>
      <c r="Y98" s="56"/>
    </row>
    <row r="99" spans="1:27" ht="15" hidden="1" customHeight="1">
      <c r="A99" s="40"/>
      <c r="B99" s="75"/>
      <c r="C99" s="74"/>
      <c r="D99" s="58"/>
      <c r="E99" s="57"/>
      <c r="F99" s="57"/>
      <c r="G99" s="57"/>
      <c r="H99" s="60"/>
      <c r="I99" s="60"/>
      <c r="J99" s="60"/>
      <c r="K99" s="60"/>
      <c r="L99" s="60"/>
      <c r="M99" s="60"/>
      <c r="N99" s="60"/>
      <c r="O99" s="59"/>
      <c r="P99" s="59"/>
      <c r="Q99" s="59"/>
      <c r="R99" s="59"/>
      <c r="S99" s="59"/>
      <c r="T99" s="59"/>
      <c r="U99" s="57"/>
      <c r="V99" s="57"/>
      <c r="W99" s="57"/>
      <c r="X99" s="57"/>
      <c r="Y99" s="56"/>
    </row>
    <row r="100" spans="1:27" ht="15" hidden="1" customHeight="1">
      <c r="A100" s="40"/>
      <c r="B100" s="75"/>
      <c r="C100" s="74"/>
      <c r="D100" s="58"/>
      <c r="E100" s="61"/>
      <c r="F100" s="1212" t="s">
        <v>233</v>
      </c>
      <c r="G100" s="1212"/>
      <c r="H100" s="1212"/>
      <c r="I100" s="1212"/>
      <c r="J100" s="1212"/>
      <c r="K100" s="1212"/>
      <c r="L100" s="1212"/>
      <c r="M100" s="1212"/>
      <c r="N100" s="1212"/>
      <c r="O100" s="1212"/>
      <c r="P100" s="1212"/>
      <c r="Q100" s="1212"/>
      <c r="R100" s="1212"/>
      <c r="S100" s="1212"/>
      <c r="T100" s="59"/>
      <c r="U100" s="57"/>
      <c r="V100" s="57"/>
      <c r="W100" s="57"/>
      <c r="X100" s="57"/>
      <c r="Y100" s="56"/>
      <c r="AA100" s="76" t="s">
        <v>231</v>
      </c>
    </row>
    <row r="101" spans="1:27" ht="15" hidden="1" customHeight="1">
      <c r="A101" s="40"/>
      <c r="B101" s="75"/>
      <c r="C101" s="74"/>
      <c r="D101" s="58"/>
      <c r="E101" s="57"/>
      <c r="F101" s="57"/>
      <c r="G101" s="57"/>
      <c r="H101" s="60"/>
      <c r="I101" s="60"/>
      <c r="J101" s="60"/>
      <c r="K101" s="60"/>
      <c r="L101" s="60"/>
      <c r="M101" s="60"/>
      <c r="N101" s="60"/>
      <c r="O101" s="59"/>
      <c r="P101" s="59"/>
      <c r="Q101" s="59"/>
      <c r="R101" s="59"/>
      <c r="S101" s="59"/>
      <c r="T101" s="59"/>
      <c r="U101" s="57"/>
      <c r="V101" s="57"/>
      <c r="W101" s="57"/>
      <c r="X101" s="57"/>
      <c r="Y101" s="56"/>
    </row>
    <row r="102" spans="1:27" ht="15" hidden="1">
      <c r="A102" s="40"/>
      <c r="B102" s="75"/>
      <c r="C102" s="74"/>
      <c r="D102" s="58"/>
      <c r="E102" s="57"/>
      <c r="F102" s="1212" t="s">
        <v>232</v>
      </c>
      <c r="G102" s="1212"/>
      <c r="H102" s="1212"/>
      <c r="I102" s="1212"/>
      <c r="J102" s="1212"/>
      <c r="K102" s="1212"/>
      <c r="L102" s="1212"/>
      <c r="M102" s="1212"/>
      <c r="N102" s="1212"/>
      <c r="O102" s="1212"/>
      <c r="P102" s="1212"/>
      <c r="Q102" s="1212"/>
      <c r="R102" s="1212"/>
      <c r="S102" s="1212"/>
      <c r="T102" s="1212"/>
      <c r="U102" s="1212"/>
      <c r="V102" s="1212"/>
      <c r="W102" s="1212"/>
      <c r="X102" s="1212"/>
      <c r="Y102" s="56"/>
    </row>
    <row r="103" spans="1:27" ht="15" hidden="1">
      <c r="A103" s="40"/>
      <c r="B103" s="75"/>
      <c r="C103" s="74"/>
      <c r="D103" s="58"/>
      <c r="E103" s="57"/>
      <c r="F103" s="57"/>
      <c r="G103" s="57"/>
      <c r="H103" s="57"/>
      <c r="I103" s="57"/>
      <c r="J103" s="57"/>
      <c r="K103" s="57"/>
      <c r="L103" s="57"/>
      <c r="M103" s="57"/>
      <c r="N103" s="57"/>
      <c r="O103" s="57"/>
      <c r="P103" s="57"/>
      <c r="Q103" s="57"/>
      <c r="R103" s="57"/>
      <c r="S103" s="57"/>
      <c r="T103" s="57"/>
      <c r="U103" s="57"/>
      <c r="V103" s="57"/>
      <c r="W103" s="57"/>
      <c r="X103" s="57"/>
      <c r="Y103" s="56"/>
    </row>
    <row r="104" spans="1:27" ht="15" hidden="1">
      <c r="A104" s="40"/>
      <c r="B104" s="75"/>
      <c r="C104" s="74"/>
      <c r="D104" s="58"/>
      <c r="E104" s="57"/>
      <c r="F104" s="57"/>
      <c r="G104" s="57"/>
      <c r="H104" s="57"/>
      <c r="I104" s="57"/>
      <c r="J104" s="57"/>
      <c r="K104" s="57"/>
      <c r="L104" s="57"/>
      <c r="M104" s="57"/>
      <c r="N104" s="57"/>
      <c r="O104" s="57"/>
      <c r="P104" s="57"/>
      <c r="Q104" s="57"/>
      <c r="R104" s="57"/>
      <c r="S104" s="57"/>
      <c r="T104" s="57"/>
      <c r="U104" s="57"/>
      <c r="V104" s="57"/>
      <c r="W104" s="57"/>
      <c r="X104" s="57"/>
      <c r="Y104" s="56"/>
    </row>
    <row r="105" spans="1:27" ht="15" hidden="1">
      <c r="A105" s="40"/>
      <c r="B105" s="75"/>
      <c r="C105" s="74"/>
      <c r="D105" s="58"/>
      <c r="E105" s="57"/>
      <c r="F105" s="57"/>
      <c r="G105" s="57"/>
      <c r="H105" s="57"/>
      <c r="I105" s="57"/>
      <c r="J105" s="57"/>
      <c r="K105" s="57"/>
      <c r="L105" s="57"/>
      <c r="M105" s="57"/>
      <c r="N105" s="57"/>
      <c r="O105" s="57"/>
      <c r="P105" s="57"/>
      <c r="Q105" s="57"/>
      <c r="R105" s="57"/>
      <c r="S105" s="57"/>
      <c r="T105" s="57"/>
      <c r="U105" s="57"/>
      <c r="V105" s="57"/>
      <c r="W105" s="57"/>
      <c r="X105" s="57"/>
      <c r="Y105" s="56"/>
    </row>
    <row r="106" spans="1:27" ht="15" hidden="1">
      <c r="A106" s="40"/>
      <c r="B106" s="75"/>
      <c r="C106" s="74"/>
      <c r="D106" s="58"/>
      <c r="E106" s="57"/>
      <c r="F106" s="57"/>
      <c r="G106" s="57"/>
      <c r="H106" s="57"/>
      <c r="I106" s="57"/>
      <c r="J106" s="57"/>
      <c r="K106" s="57"/>
      <c r="L106" s="57"/>
      <c r="M106" s="57"/>
      <c r="N106" s="57"/>
      <c r="O106" s="57"/>
      <c r="P106" s="57"/>
      <c r="Q106" s="57"/>
      <c r="R106" s="57"/>
      <c r="S106" s="57"/>
      <c r="T106" s="57"/>
      <c r="U106" s="57"/>
      <c r="V106" s="57"/>
      <c r="W106" s="57"/>
      <c r="X106" s="57"/>
      <c r="Y106" s="56"/>
    </row>
    <row r="107" spans="1:27" ht="15" hidden="1">
      <c r="A107" s="40"/>
      <c r="B107" s="75"/>
      <c r="C107" s="74"/>
      <c r="D107" s="58"/>
      <c r="E107" s="57"/>
      <c r="F107" s="57"/>
      <c r="G107" s="57"/>
      <c r="H107" s="57"/>
      <c r="I107" s="57"/>
      <c r="J107" s="57"/>
      <c r="K107" s="57"/>
      <c r="L107" s="57"/>
      <c r="M107" s="57"/>
      <c r="N107" s="57"/>
      <c r="O107" s="57"/>
      <c r="P107" s="57"/>
      <c r="Q107" s="57"/>
      <c r="R107" s="57"/>
      <c r="S107" s="57"/>
      <c r="T107" s="57"/>
      <c r="U107" s="57"/>
      <c r="V107" s="57"/>
      <c r="W107" s="57"/>
      <c r="X107" s="57"/>
      <c r="Y107" s="56"/>
    </row>
    <row r="108" spans="1:27" ht="15" hidden="1">
      <c r="A108" s="40"/>
      <c r="B108" s="75"/>
      <c r="C108" s="74"/>
      <c r="D108" s="58"/>
      <c r="E108" s="57"/>
      <c r="F108" s="57"/>
      <c r="G108" s="57"/>
      <c r="H108" s="57"/>
      <c r="I108" s="57"/>
      <c r="J108" s="57"/>
      <c r="K108" s="57"/>
      <c r="L108" s="57"/>
      <c r="M108" s="57"/>
      <c r="N108" s="57"/>
      <c r="O108" s="57"/>
      <c r="P108" s="57"/>
      <c r="Q108" s="57"/>
      <c r="R108" s="57"/>
      <c r="S108" s="57"/>
      <c r="T108" s="57"/>
      <c r="U108" s="57"/>
      <c r="V108" s="57"/>
      <c r="W108" s="57"/>
      <c r="X108" s="57"/>
      <c r="Y108" s="56"/>
    </row>
    <row r="109" spans="1:27" ht="15" hidden="1">
      <c r="A109" s="40"/>
      <c r="B109" s="75"/>
      <c r="C109" s="74"/>
      <c r="D109" s="58"/>
      <c r="E109" s="57"/>
      <c r="F109" s="57"/>
      <c r="G109" s="57"/>
      <c r="H109" s="57"/>
      <c r="I109" s="57"/>
      <c r="J109" s="57"/>
      <c r="K109" s="57"/>
      <c r="L109" s="57"/>
      <c r="M109" s="57"/>
      <c r="N109" s="57"/>
      <c r="O109" s="57"/>
      <c r="P109" s="57"/>
      <c r="Q109" s="57"/>
      <c r="R109" s="57"/>
      <c r="S109" s="57"/>
      <c r="T109" s="57"/>
      <c r="U109" s="57"/>
      <c r="V109" s="57"/>
      <c r="W109" s="57"/>
      <c r="X109" s="57"/>
      <c r="Y109" s="56"/>
    </row>
    <row r="110" spans="1:27" ht="15" hidden="1">
      <c r="A110" s="40"/>
      <c r="B110" s="75"/>
      <c r="C110" s="74"/>
      <c r="D110" s="58"/>
      <c r="E110" s="57"/>
      <c r="F110" s="57"/>
      <c r="G110" s="57"/>
      <c r="H110" s="57"/>
      <c r="I110" s="57"/>
      <c r="J110" s="57"/>
      <c r="K110" s="57"/>
      <c r="L110" s="57"/>
      <c r="M110" s="57"/>
      <c r="N110" s="57"/>
      <c r="O110" s="57"/>
      <c r="P110" s="57"/>
      <c r="Q110" s="57"/>
      <c r="R110" s="57"/>
      <c r="S110" s="57"/>
      <c r="T110" s="57"/>
      <c r="U110" s="57"/>
      <c r="V110" s="57"/>
      <c r="W110" s="57"/>
      <c r="X110" s="57"/>
      <c r="Y110" s="56"/>
    </row>
    <row r="111" spans="1:27" ht="30" hidden="1" customHeight="1">
      <c r="A111" s="40"/>
      <c r="B111" s="75"/>
      <c r="C111" s="74"/>
      <c r="D111" s="58"/>
      <c r="E111" s="57"/>
      <c r="F111" s="57"/>
      <c r="G111" s="57"/>
      <c r="H111" s="57"/>
      <c r="I111" s="57"/>
      <c r="J111" s="57"/>
      <c r="K111" s="57"/>
      <c r="L111" s="57"/>
      <c r="M111" s="57"/>
      <c r="N111" s="57"/>
      <c r="O111" s="57"/>
      <c r="P111" s="57"/>
      <c r="Q111" s="57"/>
      <c r="R111" s="57"/>
      <c r="S111" s="57"/>
      <c r="T111" s="57"/>
      <c r="U111" s="57"/>
      <c r="V111" s="57"/>
      <c r="W111" s="57"/>
      <c r="X111" s="57"/>
      <c r="Y111" s="56"/>
    </row>
    <row r="112" spans="1:27" ht="31.5" hidden="1" customHeight="1">
      <c r="A112" s="40"/>
      <c r="B112" s="75"/>
      <c r="C112" s="74"/>
      <c r="D112" s="58"/>
      <c r="E112" s="57"/>
      <c r="F112" s="57"/>
      <c r="G112" s="57"/>
      <c r="H112" s="57"/>
      <c r="I112" s="57"/>
      <c r="J112" s="57"/>
      <c r="K112" s="57"/>
      <c r="L112" s="57"/>
      <c r="M112" s="57"/>
      <c r="N112" s="57"/>
      <c r="O112" s="57"/>
      <c r="P112" s="57"/>
      <c r="Q112" s="57"/>
      <c r="R112" s="57"/>
      <c r="S112" s="57"/>
      <c r="T112" s="57"/>
      <c r="U112" s="57"/>
      <c r="V112" s="57"/>
      <c r="W112" s="57"/>
      <c r="X112" s="57"/>
      <c r="Y112" s="56"/>
    </row>
    <row r="113" spans="1:25" ht="15" customHeight="1">
      <c r="A113" s="40"/>
      <c r="B113" s="73"/>
      <c r="C113" s="72"/>
      <c r="D113" s="55"/>
      <c r="E113" s="54"/>
      <c r="F113" s="54"/>
      <c r="G113" s="54"/>
      <c r="H113" s="54"/>
      <c r="I113" s="54"/>
      <c r="J113" s="54"/>
      <c r="K113" s="54"/>
      <c r="L113" s="54"/>
      <c r="M113" s="54"/>
      <c r="N113" s="54"/>
      <c r="O113" s="54"/>
      <c r="P113" s="54"/>
      <c r="Q113" s="54"/>
      <c r="R113" s="54"/>
      <c r="S113" s="54"/>
      <c r="T113" s="54"/>
      <c r="U113" s="54"/>
      <c r="V113" s="54"/>
      <c r="W113" s="54"/>
      <c r="X113" s="54"/>
      <c r="Y113" s="53"/>
    </row>
  </sheetData>
  <sheetProtection algorithmName="SHA-512" hashValue="3P9Rwfw6hW3Db/xUureIXGtJtyGc/FCNWtPfDh5KclCK4Jw65PJ6XlSbeGXFviZJ2RHP0hk7gIHtEQYkkk/wOQ==" saltValue="3jZh4WQZ0g9C4vivgEgAQQ==" spinCount="100000" sheet="1" objects="1" scenarios="1" formatColumns="0" formatRows="0"/>
  <dataConsolidate/>
  <mergeCells count="28">
    <mergeCell ref="H60:X60"/>
    <mergeCell ref="H82:X82"/>
    <mergeCell ref="E46:X57"/>
    <mergeCell ref="E70:T70"/>
    <mergeCell ref="E60:G60"/>
    <mergeCell ref="H59:X59"/>
    <mergeCell ref="E59:G59"/>
    <mergeCell ref="E71:T71"/>
    <mergeCell ref="H61:X61"/>
    <mergeCell ref="F102:X102"/>
    <mergeCell ref="F100:S100"/>
    <mergeCell ref="E82:G82"/>
    <mergeCell ref="E98:X98"/>
    <mergeCell ref="E81:U81"/>
    <mergeCell ref="H84:X84"/>
    <mergeCell ref="B2:G2"/>
    <mergeCell ref="B3:C3"/>
    <mergeCell ref="E7:X19"/>
    <mergeCell ref="P23:W23"/>
    <mergeCell ref="E58:U58"/>
    <mergeCell ref="B5:Y5"/>
    <mergeCell ref="E41:X45"/>
    <mergeCell ref="F21:M21"/>
    <mergeCell ref="P21:X21"/>
    <mergeCell ref="P22:X22"/>
    <mergeCell ref="E35:X39"/>
    <mergeCell ref="F22:M22"/>
    <mergeCell ref="E40:X40"/>
  </mergeCells>
  <phoneticPr fontId="9" type="noConversion"/>
  <hyperlinks>
    <hyperlink ref="E81:U81" location="Инструкция!A1" tooltip="http://sp.eias.ru/index.php?a=add&amp;catid=76" display="Обратиться за помощью в службу технической поддержки"/>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FAS_JKH_OPEN_INFO_REQUEST_WARM.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oleObjects>
    <mc:AlternateContent xmlns:mc="http://schemas.openxmlformats.org/markup-compatibility/2006">
      <mc:Choice Requires="x14">
        <oleObject progId="Word.Document.8" shapeId="193537" r:id="rId4">
          <objectPr defaultSize="0" r:id="rId5">
            <anchor moveWithCells="1">
              <from>
                <xdr:col>2</xdr:col>
                <xdr:colOff>0</xdr:colOff>
                <xdr:row>6</xdr:row>
                <xdr:rowOff>0</xdr:rowOff>
              </from>
              <to>
                <xdr:col>22</xdr:col>
                <xdr:colOff>66675</xdr:colOff>
                <xdr:row>120</xdr:row>
                <xdr:rowOff>123825</xdr:rowOff>
              </to>
            </anchor>
          </objectPr>
        </oleObject>
      </mc:Choice>
      <mc:Fallback>
        <oleObject progId="Word.Document.8" shapeId="193537"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Logger">
    <tabColor indexed="24"/>
  </sheetPr>
  <dimension ref="A1:D19"/>
  <sheetViews>
    <sheetView showGridLines="0" zoomScaleNormal="100" workbookViewId="0"/>
  </sheetViews>
  <sheetFormatPr defaultRowHeight="11.25"/>
  <cols>
    <col min="1" max="1" width="30.7109375" style="12" customWidth="1"/>
    <col min="2" max="2" width="80.7109375" style="12" customWidth="1"/>
    <col min="3" max="3" width="30.7109375" style="12" customWidth="1"/>
    <col min="4" max="16384" width="9.140625" style="11"/>
  </cols>
  <sheetData>
    <row r="1" spans="1:4" ht="24" customHeight="1">
      <c r="A1" s="110" t="s">
        <v>69</v>
      </c>
      <c r="B1" s="110" t="s">
        <v>70</v>
      </c>
      <c r="C1" s="110" t="s">
        <v>71</v>
      </c>
      <c r="D1" s="10"/>
    </row>
    <row r="2" spans="1:4">
      <c r="A2" s="1191">
        <v>44692.356805555559</v>
      </c>
      <c r="B2" s="12" t="s">
        <v>757</v>
      </c>
      <c r="C2" s="12" t="s">
        <v>439</v>
      </c>
    </row>
    <row r="3" spans="1:4">
      <c r="A3" s="1191">
        <v>44692.356817129628</v>
      </c>
      <c r="B3" s="12" t="s">
        <v>758</v>
      </c>
      <c r="C3" s="12" t="s">
        <v>439</v>
      </c>
    </row>
    <row r="4" spans="1:4" ht="67.5">
      <c r="A4" s="1191">
        <v>44692.356817129628</v>
      </c>
      <c r="B4" s="12" t="s">
        <v>759</v>
      </c>
      <c r="C4" s="12" t="s">
        <v>439</v>
      </c>
    </row>
    <row r="5" spans="1:4">
      <c r="A5" s="1191">
        <v>44692.356817129628</v>
      </c>
      <c r="B5" s="12" t="s">
        <v>760</v>
      </c>
      <c r="C5" s="12" t="s">
        <v>439</v>
      </c>
    </row>
    <row r="6" spans="1:4">
      <c r="A6" s="1191">
        <v>44692.356909722221</v>
      </c>
      <c r="B6" s="12" t="s">
        <v>761</v>
      </c>
      <c r="C6" s="12" t="s">
        <v>439</v>
      </c>
    </row>
    <row r="7" spans="1:4">
      <c r="A7" s="1191">
        <v>44692.35696759259</v>
      </c>
      <c r="B7" s="12" t="s">
        <v>762</v>
      </c>
      <c r="C7" s="12" t="s">
        <v>439</v>
      </c>
    </row>
    <row r="8" spans="1:4">
      <c r="A8" s="1191">
        <v>44692.356979166667</v>
      </c>
      <c r="B8" s="12" t="s">
        <v>763</v>
      </c>
      <c r="C8" s="12" t="s">
        <v>439</v>
      </c>
    </row>
    <row r="9" spans="1:4">
      <c r="A9" s="1191">
        <v>44692.356979166667</v>
      </c>
      <c r="B9" s="12" t="s">
        <v>764</v>
      </c>
      <c r="C9" s="12" t="s">
        <v>439</v>
      </c>
    </row>
    <row r="10" spans="1:4" ht="22.5">
      <c r="A10" s="1191">
        <v>44692.35701388889</v>
      </c>
      <c r="B10" s="12" t="s">
        <v>765</v>
      </c>
      <c r="C10" s="12" t="s">
        <v>439</v>
      </c>
    </row>
    <row r="11" spans="1:4" ht="22.5">
      <c r="A11" s="1191">
        <v>44692.357037037036</v>
      </c>
      <c r="B11" s="12" t="s">
        <v>769</v>
      </c>
      <c r="C11" s="12" t="s">
        <v>439</v>
      </c>
    </row>
    <row r="12" spans="1:4">
      <c r="A12" s="1191">
        <v>44692.359513888892</v>
      </c>
      <c r="B12" s="12" t="s">
        <v>757</v>
      </c>
      <c r="C12" s="12" t="s">
        <v>439</v>
      </c>
    </row>
    <row r="13" spans="1:4">
      <c r="A13" s="1191">
        <v>44692.359525462962</v>
      </c>
      <c r="B13" s="12" t="s">
        <v>1421</v>
      </c>
      <c r="C13" s="12" t="s">
        <v>439</v>
      </c>
    </row>
    <row r="14" spans="1:4">
      <c r="A14" s="1191">
        <v>44692.360717592594</v>
      </c>
      <c r="B14" s="12" t="s">
        <v>757</v>
      </c>
      <c r="C14" s="12" t="s">
        <v>439</v>
      </c>
    </row>
    <row r="15" spans="1:4">
      <c r="A15" s="1191">
        <v>44692.360729166663</v>
      </c>
      <c r="B15" s="12" t="s">
        <v>1421</v>
      </c>
      <c r="C15" s="12" t="s">
        <v>439</v>
      </c>
    </row>
    <row r="16" spans="1:4">
      <c r="A16" s="1191">
        <v>44693.344178240739</v>
      </c>
      <c r="B16" s="12" t="s">
        <v>757</v>
      </c>
      <c r="C16" s="12" t="s">
        <v>439</v>
      </c>
    </row>
    <row r="17" spans="1:3">
      <c r="A17" s="1191">
        <v>44693.344201388885</v>
      </c>
      <c r="B17" s="12" t="s">
        <v>1421</v>
      </c>
      <c r="C17" s="12" t="s">
        <v>439</v>
      </c>
    </row>
    <row r="18" spans="1:3">
      <c r="A18" s="1191">
        <v>44694.377083333333</v>
      </c>
      <c r="B18" s="12" t="s">
        <v>757</v>
      </c>
      <c r="C18" s="12" t="s">
        <v>439</v>
      </c>
    </row>
    <row r="19" spans="1:3">
      <c r="A19" s="1191">
        <v>44694.37709490741</v>
      </c>
      <c r="B19" s="12" t="s">
        <v>1421</v>
      </c>
      <c r="C19" s="12" t="s">
        <v>439</v>
      </c>
    </row>
  </sheetData>
  <sheetProtection algorithmName="SHA-512" hashValue="f+QJmaVJ76B963mOIQtULRHGLif2e8pA30EydEgKhvxEV5W4PzHOaUit5iLQeHWBrAT5OcObfcGNEPjrap0qMw==" saltValue="xPXyPk+zYBa9/VlvvD6CwA==" spinCount="100000" sheet="1" objects="1" scenarios="1" formatColumns="0" formatRows="0" autoFilter="0"/>
  <phoneticPr fontId="6"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0">
    <tabColor rgb="FFCCCCFF"/>
  </sheetPr>
  <dimension ref="A1:L54"/>
  <sheetViews>
    <sheetView showGridLines="0" tabSelected="1" topLeftCell="D1" zoomScaleNormal="100" workbookViewId="0">
      <selection activeCell="J32" sqref="J32"/>
    </sheetView>
  </sheetViews>
  <sheetFormatPr defaultRowHeight="11.25"/>
  <cols>
    <col min="1" max="1" width="10.7109375" style="190" hidden="1" customWidth="1"/>
    <col min="2" max="2" width="10.7109375" style="85" hidden="1" customWidth="1"/>
    <col min="3" max="3" width="3.7109375" style="19" hidden="1" customWidth="1"/>
    <col min="4" max="4" width="1.7109375" style="22" customWidth="1"/>
    <col min="5" max="5" width="55.28515625" style="22" customWidth="1"/>
    <col min="6" max="6" width="50.7109375" style="22" customWidth="1"/>
    <col min="7" max="7" width="3.7109375" style="21" customWidth="1"/>
    <col min="8" max="8" width="9.140625" style="22"/>
    <col min="9" max="9" width="9.140625" style="52"/>
    <col min="10" max="10" width="30" style="22" customWidth="1"/>
    <col min="11" max="16384" width="9.140625" style="22"/>
  </cols>
  <sheetData>
    <row r="1" spans="1:12" s="363" customFormat="1" ht="3" customHeight="1">
      <c r="A1" s="361"/>
      <c r="B1" s="362"/>
      <c r="F1" s="363">
        <v>26842389</v>
      </c>
      <c r="G1" s="364"/>
      <c r="I1" s="364"/>
    </row>
    <row r="2" spans="1:12" s="18" customFormat="1" ht="14.25">
      <c r="A2" s="189"/>
      <c r="B2" s="85"/>
      <c r="E2" s="369" t="str">
        <f>"Код шаблона: " &amp; GetCode()</f>
        <v>Код шаблона: FAS.JKH.OPEN.INFO.REQUEST.WARM</v>
      </c>
      <c r="F2" s="411"/>
      <c r="G2" s="368"/>
      <c r="H2" s="368"/>
      <c r="I2" s="368"/>
      <c r="J2" s="368"/>
      <c r="K2" s="368"/>
      <c r="L2" s="368"/>
    </row>
    <row r="3" spans="1:12" ht="14.25">
      <c r="E3" s="370" t="str">
        <f>"Версия " &amp; GetVersion()</f>
        <v>Версия 1.0.2</v>
      </c>
      <c r="F3" s="411"/>
      <c r="G3" s="40"/>
      <c r="H3" s="40"/>
      <c r="I3" s="40"/>
      <c r="J3" s="40"/>
      <c r="K3" s="40"/>
      <c r="L3" s="253"/>
    </row>
    <row r="4" spans="1:12" s="348" customFormat="1" ht="6">
      <c r="A4" s="342"/>
      <c r="B4" s="343"/>
      <c r="C4" s="344"/>
      <c r="D4" s="345"/>
      <c r="E4" s="365"/>
      <c r="F4" s="366"/>
      <c r="G4" s="367"/>
      <c r="I4" s="349"/>
    </row>
    <row r="5" spans="1:12" ht="39" customHeight="1">
      <c r="D5" s="23"/>
      <c r="E5" s="1218" t="s">
        <v>755</v>
      </c>
      <c r="F5" s="1219"/>
      <c r="G5" s="406"/>
      <c r="J5" s="289"/>
    </row>
    <row r="6" spans="1:12" s="348" customFormat="1" ht="6">
      <c r="A6" s="342"/>
      <c r="B6" s="343"/>
      <c r="C6" s="344"/>
      <c r="D6" s="345"/>
      <c r="E6" s="350"/>
      <c r="F6" s="351"/>
      <c r="G6" s="352"/>
      <c r="I6" s="349"/>
    </row>
    <row r="7" spans="1:12" ht="27">
      <c r="D7" s="23"/>
      <c r="E7" s="24" t="s">
        <v>51</v>
      </c>
      <c r="F7" s="308" t="s">
        <v>168</v>
      </c>
      <c r="G7" s="360"/>
    </row>
    <row r="8" spans="1:12" s="348" customFormat="1" ht="6">
      <c r="A8" s="342"/>
      <c r="B8" s="343"/>
      <c r="C8" s="344"/>
      <c r="D8" s="345"/>
      <c r="E8" s="346"/>
      <c r="F8" s="347"/>
      <c r="G8" s="345"/>
      <c r="I8" s="349"/>
    </row>
    <row r="9" spans="1:12" ht="27">
      <c r="D9" s="23"/>
      <c r="E9" s="24" t="s">
        <v>456</v>
      </c>
      <c r="F9" s="326" t="s">
        <v>84</v>
      </c>
      <c r="G9" s="359"/>
    </row>
    <row r="10" spans="1:12" s="348" customFormat="1" ht="6">
      <c r="A10" s="353"/>
      <c r="B10" s="343"/>
      <c r="C10" s="344"/>
      <c r="D10" s="354"/>
      <c r="E10" s="350"/>
      <c r="F10" s="355"/>
      <c r="G10" s="356"/>
      <c r="I10" s="349"/>
    </row>
    <row r="11" spans="1:12" ht="27">
      <c r="A11" s="192"/>
      <c r="D11" s="23"/>
      <c r="E11" s="78" t="s">
        <v>454</v>
      </c>
      <c r="F11" s="1192" t="s">
        <v>1422</v>
      </c>
      <c r="G11" s="357"/>
    </row>
    <row r="12" spans="1:12" ht="27">
      <c r="D12" s="23"/>
      <c r="E12" s="78" t="s">
        <v>455</v>
      </c>
      <c r="F12" s="1192" t="s">
        <v>1423</v>
      </c>
      <c r="G12" s="359"/>
    </row>
    <row r="13" spans="1:12" s="348" customFormat="1" ht="6">
      <c r="A13" s="353"/>
      <c r="B13" s="343"/>
      <c r="C13" s="344"/>
      <c r="D13" s="354"/>
      <c r="E13" s="350"/>
      <c r="F13" s="355"/>
      <c r="G13" s="356"/>
      <c r="I13" s="349"/>
    </row>
    <row r="14" spans="1:12" ht="27">
      <c r="D14" s="23"/>
      <c r="E14" s="78" t="s">
        <v>367</v>
      </c>
      <c r="F14" s="1162" t="s">
        <v>41</v>
      </c>
      <c r="G14" s="359"/>
    </row>
    <row r="15" spans="1:12" ht="27" hidden="1">
      <c r="D15" s="23"/>
      <c r="E15" s="78" t="s">
        <v>298</v>
      </c>
      <c r="F15" s="309" t="s">
        <v>770</v>
      </c>
      <c r="G15" s="359"/>
    </row>
    <row r="16" spans="1:12" ht="27" hidden="1">
      <c r="D16" s="23"/>
      <c r="E16" s="78" t="s">
        <v>573</v>
      </c>
      <c r="F16" s="309"/>
      <c r="G16" s="359"/>
    </row>
    <row r="17" spans="1:9" ht="19.5">
      <c r="D17" s="23"/>
      <c r="E17" s="24"/>
      <c r="F17" s="1054" t="s">
        <v>679</v>
      </c>
      <c r="G17" s="20"/>
    </row>
    <row r="18" spans="1:9" s="1053" customFormat="1" ht="5.25" hidden="1">
      <c r="A18" s="1050"/>
      <c r="B18" s="1048"/>
      <c r="C18" s="1051"/>
      <c r="D18" s="1052"/>
      <c r="E18" s="1046"/>
      <c r="F18" s="1045"/>
      <c r="G18" s="1052"/>
      <c r="I18" s="1049"/>
    </row>
    <row r="19" spans="1:9" ht="27">
      <c r="D19" s="23"/>
      <c r="E19" s="1047" t="s">
        <v>677</v>
      </c>
      <c r="F19" s="1163" t="s">
        <v>2983</v>
      </c>
      <c r="G19" s="359"/>
    </row>
    <row r="20" spans="1:9" ht="27">
      <c r="D20" s="23"/>
      <c r="E20" s="1047" t="s">
        <v>678</v>
      </c>
      <c r="F20" s="1162" t="s">
        <v>2984</v>
      </c>
      <c r="G20" s="359"/>
    </row>
    <row r="21" spans="1:9" s="1053" customFormat="1" ht="5.25" hidden="1">
      <c r="A21" s="1050"/>
      <c r="B21" s="1048"/>
      <c r="C21" s="1051"/>
      <c r="D21" s="1052"/>
      <c r="E21" s="1046"/>
      <c r="F21" s="1045"/>
      <c r="G21" s="1052"/>
      <c r="I21" s="1049"/>
    </row>
    <row r="22" spans="1:9" ht="19.5" hidden="1">
      <c r="D22" s="23"/>
      <c r="E22" s="24"/>
      <c r="F22" s="414" t="s">
        <v>580</v>
      </c>
      <c r="G22" s="20"/>
    </row>
    <row r="23" spans="1:9" s="1070" customFormat="1" ht="5.25" hidden="1">
      <c r="A23" s="1067"/>
      <c r="B23" s="1065"/>
      <c r="C23" s="1068"/>
      <c r="D23" s="1069"/>
      <c r="E23" s="1046"/>
      <c r="F23" s="1045"/>
      <c r="G23" s="1069"/>
      <c r="I23" s="1066"/>
    </row>
    <row r="24" spans="1:9" ht="27" hidden="1">
      <c r="D24" s="23"/>
      <c r="E24" s="1055" t="s">
        <v>680</v>
      </c>
      <c r="F24" s="309"/>
      <c r="G24" s="359"/>
    </row>
    <row r="25" spans="1:9" ht="27" hidden="1">
      <c r="D25" s="23"/>
      <c r="E25" s="1055" t="s">
        <v>681</v>
      </c>
      <c r="F25" s="311"/>
      <c r="G25" s="359"/>
    </row>
    <row r="26" spans="1:9" s="1070" customFormat="1" ht="5.25" hidden="1">
      <c r="A26" s="1067"/>
      <c r="B26" s="1065"/>
      <c r="C26" s="1068"/>
      <c r="D26" s="1069"/>
      <c r="E26" s="1046"/>
      <c r="F26" s="1045"/>
      <c r="G26" s="1069"/>
      <c r="I26" s="1066"/>
    </row>
    <row r="27" spans="1:9" s="348" customFormat="1" ht="35.1" customHeight="1">
      <c r="A27" s="353"/>
      <c r="B27" s="343"/>
      <c r="C27" s="344"/>
      <c r="D27" s="354"/>
      <c r="E27" s="350"/>
      <c r="F27" s="355"/>
      <c r="G27" s="356"/>
      <c r="I27" s="349"/>
    </row>
    <row r="28" spans="1:9" ht="27">
      <c r="D28" s="23"/>
      <c r="E28" s="78" t="s">
        <v>169</v>
      </c>
      <c r="F28" s="326" t="s">
        <v>84</v>
      </c>
      <c r="G28" s="359"/>
    </row>
    <row r="29" spans="1:9" ht="27">
      <c r="C29" s="27"/>
      <c r="D29" s="28"/>
      <c r="E29" s="29" t="s">
        <v>78</v>
      </c>
      <c r="F29" s="310" t="s">
        <v>1541</v>
      </c>
      <c r="G29" s="358"/>
    </row>
    <row r="30" spans="1:9" ht="27" hidden="1">
      <c r="C30" s="27"/>
      <c r="D30" s="28"/>
      <c r="E30" s="49" t="s">
        <v>202</v>
      </c>
      <c r="F30" s="311"/>
      <c r="G30" s="358"/>
    </row>
    <row r="31" spans="1:9" ht="27">
      <c r="C31" s="27"/>
      <c r="D31" s="28"/>
      <c r="E31" s="29" t="s">
        <v>52</v>
      </c>
      <c r="F31" s="310" t="s">
        <v>1542</v>
      </c>
      <c r="G31" s="358"/>
    </row>
    <row r="32" spans="1:9" ht="27">
      <c r="C32" s="27"/>
      <c r="D32" s="28"/>
      <c r="E32" s="29" t="s">
        <v>53</v>
      </c>
      <c r="F32" s="310" t="s">
        <v>1501</v>
      </c>
      <c r="G32" s="358"/>
      <c r="H32" s="30"/>
    </row>
    <row r="33" spans="1:9" s="348" customFormat="1" ht="6">
      <c r="A33" s="353"/>
      <c r="B33" s="343"/>
      <c r="C33" s="344"/>
      <c r="D33" s="354"/>
      <c r="E33" s="350"/>
      <c r="F33" s="355"/>
      <c r="G33" s="356"/>
      <c r="I33" s="349"/>
    </row>
    <row r="34" spans="1:9" ht="27">
      <c r="A34" s="191"/>
      <c r="D34" s="25"/>
      <c r="E34" s="750" t="s">
        <v>637</v>
      </c>
      <c r="F34" s="1164" t="s">
        <v>642</v>
      </c>
      <c r="G34" s="357"/>
    </row>
    <row r="35" spans="1:9" s="348" customFormat="1" ht="6">
      <c r="A35" s="353"/>
      <c r="B35" s="343"/>
      <c r="C35" s="344"/>
      <c r="D35" s="354"/>
      <c r="E35" s="350"/>
      <c r="F35" s="355"/>
      <c r="G35" s="356"/>
      <c r="I35" s="349"/>
    </row>
    <row r="36" spans="1:9" ht="27">
      <c r="A36" s="191"/>
      <c r="D36" s="25"/>
      <c r="E36" s="78" t="s">
        <v>242</v>
      </c>
      <c r="F36" s="1164" t="s">
        <v>203</v>
      </c>
      <c r="G36" s="357"/>
    </row>
    <row r="37" spans="1:9" s="348" customFormat="1" ht="6" hidden="1">
      <c r="A37" s="342"/>
      <c r="B37" s="343"/>
      <c r="C37" s="344"/>
      <c r="D37" s="345"/>
      <c r="E37" s="346"/>
      <c r="F37" s="347"/>
      <c r="G37" s="345"/>
      <c r="I37" s="349"/>
    </row>
    <row r="38" spans="1:9" s="1058" customFormat="1" ht="6" hidden="1">
      <c r="A38" s="1061"/>
      <c r="B38" s="1056"/>
      <c r="C38" s="1057"/>
      <c r="D38" s="1062"/>
      <c r="E38" s="1060"/>
      <c r="F38" s="1063"/>
      <c r="G38" s="1064"/>
      <c r="I38" s="1059"/>
    </row>
    <row r="39" spans="1:9" s="348" customFormat="1" ht="6">
      <c r="A39" s="353"/>
      <c r="B39" s="343"/>
      <c r="C39" s="344"/>
      <c r="D39" s="354"/>
      <c r="E39" s="350"/>
      <c r="F39" s="355"/>
      <c r="G39" s="356"/>
      <c r="I39" s="349"/>
    </row>
    <row r="40" spans="1:9" ht="27">
      <c r="A40" s="193"/>
      <c r="B40" s="87"/>
      <c r="D40" s="32"/>
      <c r="E40" s="31" t="s">
        <v>523</v>
      </c>
      <c r="F40" s="1162" t="s">
        <v>2985</v>
      </c>
      <c r="G40" s="357"/>
    </row>
    <row r="41" spans="1:9" ht="27">
      <c r="A41" s="193"/>
      <c r="B41" s="87"/>
      <c r="D41" s="32"/>
      <c r="E41" s="38" t="s">
        <v>524</v>
      </c>
      <c r="F41" s="1162" t="s">
        <v>2986</v>
      </c>
      <c r="G41" s="357"/>
    </row>
    <row r="42" spans="1:9" ht="19.5">
      <c r="D42" s="23"/>
      <c r="E42" s="24"/>
      <c r="F42" s="414" t="s">
        <v>556</v>
      </c>
      <c r="G42" s="20"/>
    </row>
    <row r="43" spans="1:9" ht="27">
      <c r="A43" s="193"/>
      <c r="D43" s="20"/>
      <c r="E43" s="412" t="s">
        <v>86</v>
      </c>
      <c r="F43" s="1166" t="s">
        <v>2987</v>
      </c>
      <c r="G43" s="357"/>
    </row>
    <row r="44" spans="1:9" ht="27">
      <c r="A44" s="193"/>
      <c r="B44" s="87"/>
      <c r="D44" s="32"/>
      <c r="E44" s="412" t="s">
        <v>87</v>
      </c>
      <c r="F44" s="1166" t="s">
        <v>2988</v>
      </c>
      <c r="G44" s="357"/>
    </row>
    <row r="45" spans="1:9" ht="27">
      <c r="A45" s="193"/>
      <c r="B45" s="87"/>
      <c r="D45" s="32"/>
      <c r="E45" s="412" t="s">
        <v>557</v>
      </c>
      <c r="F45" s="1166" t="s">
        <v>2989</v>
      </c>
      <c r="G45" s="357"/>
    </row>
    <row r="46" spans="1:9" ht="27">
      <c r="D46" s="23"/>
      <c r="E46" s="413" t="s">
        <v>558</v>
      </c>
      <c r="F46" s="1166" t="s">
        <v>2990</v>
      </c>
      <c r="G46" s="359"/>
    </row>
    <row r="47" spans="1:9" ht="3" customHeight="1">
      <c r="A47" s="193"/>
      <c r="D47" s="20"/>
      <c r="F47" s="156"/>
      <c r="G47" s="26"/>
    </row>
    <row r="48" spans="1:9" ht="69" customHeight="1">
      <c r="A48" s="193"/>
      <c r="B48" s="87"/>
      <c r="D48" s="1177" t="s">
        <v>756</v>
      </c>
      <c r="E48" s="1221" t="s">
        <v>754</v>
      </c>
      <c r="F48" s="1221"/>
      <c r="G48" s="26"/>
    </row>
    <row r="49" spans="1:9" ht="19.5">
      <c r="A49" s="193"/>
      <c r="B49" s="87"/>
      <c r="D49" s="32"/>
      <c r="E49" s="31"/>
      <c r="F49" s="157"/>
      <c r="G49" s="26"/>
    </row>
    <row r="50" spans="1:9" ht="19.5">
      <c r="A50" s="193"/>
      <c r="B50" s="87"/>
      <c r="D50" s="32"/>
      <c r="E50" s="38"/>
      <c r="F50" s="157"/>
      <c r="G50" s="26"/>
    </row>
    <row r="51" spans="1:9" ht="19.5">
      <c r="A51" s="193"/>
      <c r="B51" s="87"/>
      <c r="D51" s="32"/>
      <c r="E51" s="31"/>
      <c r="F51" s="157"/>
      <c r="G51" s="26"/>
    </row>
    <row r="54" spans="1:9">
      <c r="E54" s="1220"/>
      <c r="F54" s="1220"/>
      <c r="G54" s="1220"/>
      <c r="H54" s="1220"/>
      <c r="I54" s="1220"/>
    </row>
  </sheetData>
  <sheetProtection algorithmName="SHA-512" hashValue="PMKvV8OPw1cLsXYYurxl5H3ASDQSGaVSvafFgFOQ3SNy5EXvEcf78wKDxCxkB6M/44QlUGM8ka2Q5h8Dy4TGIw==" saltValue="YOeu5cgg/Ug2K2MJsKFDyQ==" spinCount="100000" sheet="1" objects="1" scenarios="1" formatColumns="0" formatRows="0"/>
  <dataConsolidate/>
  <mergeCells count="3">
    <mergeCell ref="E5:F5"/>
    <mergeCell ref="E54:I54"/>
    <mergeCell ref="E48:F48"/>
  </mergeCells>
  <phoneticPr fontId="9" type="noConversion"/>
  <dataValidations xWindow="446" yWindow="425" count="6">
    <dataValidation type="textLength" operator="lessThanOrEqual" allowBlank="1" showInputMessage="1" showErrorMessage="1" errorTitle="Ошибка" error="Допускается ввод не более 900 символов!" sqref="F25:F26 F30 F40:F41 F18 F43:F46 F23 F20:F21 F49:F51">
      <formula1>900</formula1>
    </dataValidation>
    <dataValidation type="list" allowBlank="1" showInputMessage="1" showErrorMessage="1" errorTitle="Ошибка" error="Выберите значение из списка" prompt="Выберите значение из списка" sqref="F36">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4 F19 F15:F16"/>
    <dataValidation type="list" allowBlank="1" showInputMessage="1" showErrorMessage="1" errorTitle="Ошибка" error="Выберите значение из списка" prompt="Выберите значение из списка" sqref="F14">
      <formula1>kind_of_data_type</formula1>
    </dataValidation>
    <dataValidation allowBlank="1" showInputMessage="1" showErrorMessage="1" prompt="Для выбора выполните двойной щелчок левой клавиши мыши по соответствующей ячейке." sqref="F28 F9"/>
    <dataValidation type="list" allowBlank="1" showInputMessage="1" showErrorMessage="1" errorTitle="Ошибка" error="Выберите значение из списка" prompt="Выберите значение из списка" sqref="F34">
      <formula1>kind_of_org_type</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1">
    <tabColor rgb="FFCCCCFF"/>
    <pageSetUpPr fitToPage="1"/>
  </sheetPr>
  <dimension ref="A1:IV20"/>
  <sheetViews>
    <sheetView showGridLines="0" topLeftCell="C3" zoomScaleNormal="100" workbookViewId="0">
      <selection activeCell="J19" sqref="J19"/>
    </sheetView>
  </sheetViews>
  <sheetFormatPr defaultRowHeight="14.25"/>
  <cols>
    <col min="1" max="1" width="9.140625" style="119" hidden="1" customWidth="1"/>
    <col min="2" max="2" width="9.140625" style="35" hidden="1" customWidth="1"/>
    <col min="3" max="3" width="3.7109375" style="224" customWidth="1"/>
    <col min="4" max="4" width="6.28515625" style="35" customWidth="1"/>
    <col min="5" max="5" width="46.42578125" style="35" customWidth="1"/>
    <col min="6" max="6" width="3.7109375" style="35" customWidth="1"/>
    <col min="7" max="7" width="5.7109375" style="35" customWidth="1"/>
    <col min="8" max="8" width="41.42578125" style="35" bestFit="1" customWidth="1"/>
    <col min="9" max="9" width="3.7109375" style="35" customWidth="1"/>
    <col min="10" max="10" width="5.7109375" style="35" customWidth="1"/>
    <col min="11" max="11" width="32.5703125" style="35" customWidth="1"/>
    <col min="12" max="12" width="14.85546875" style="35" customWidth="1"/>
    <col min="13" max="13" width="3.7109375" style="204" hidden="1" customWidth="1"/>
    <col min="14" max="16" width="9.140625" style="204" hidden="1" customWidth="1"/>
    <col min="17" max="17" width="25.7109375" style="336" hidden="1" customWidth="1"/>
    <col min="18" max="18" width="14.42578125" style="204" hidden="1" customWidth="1"/>
    <col min="19" max="22" width="9.140625" style="333"/>
    <col min="23" max="16384" width="9.140625" style="35"/>
  </cols>
  <sheetData>
    <row r="1" spans="1:256" s="194" customFormat="1" ht="16.5" hidden="1" customHeight="1">
      <c r="C1" s="328"/>
      <c r="H1" s="328"/>
      <c r="I1" s="328"/>
      <c r="J1" s="328"/>
      <c r="K1" s="328" t="s">
        <v>492</v>
      </c>
      <c r="L1" s="337" t="s">
        <v>399</v>
      </c>
      <c r="M1" s="372" t="s">
        <v>491</v>
      </c>
      <c r="N1" s="372"/>
      <c r="O1" s="372"/>
      <c r="P1" s="372"/>
      <c r="Q1" s="373"/>
      <c r="R1" s="372"/>
      <c r="S1" s="372"/>
      <c r="T1" s="372"/>
      <c r="U1" s="372"/>
      <c r="V1" s="372"/>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37"/>
      <c r="BC1" s="337"/>
      <c r="BD1" s="337"/>
      <c r="BE1" s="337"/>
      <c r="BF1" s="337"/>
      <c r="BG1" s="337"/>
      <c r="BH1" s="337"/>
      <c r="BI1" s="337"/>
      <c r="BJ1" s="337"/>
      <c r="BK1" s="337"/>
      <c r="BL1" s="337"/>
      <c r="BM1" s="337"/>
      <c r="BN1" s="337"/>
      <c r="BO1" s="337"/>
      <c r="BP1" s="337"/>
      <c r="BQ1" s="337"/>
      <c r="BR1" s="337"/>
      <c r="BS1" s="337"/>
      <c r="BT1" s="337"/>
      <c r="BU1" s="337"/>
      <c r="BV1" s="337"/>
      <c r="BW1" s="337"/>
      <c r="BX1" s="337"/>
      <c r="BY1" s="337"/>
      <c r="BZ1" s="337"/>
      <c r="CA1" s="337"/>
      <c r="CB1" s="337"/>
      <c r="CC1" s="337"/>
      <c r="CD1" s="337"/>
      <c r="CE1" s="337"/>
      <c r="CF1" s="337"/>
      <c r="CG1" s="337"/>
      <c r="CH1" s="337"/>
      <c r="CI1" s="337"/>
      <c r="CJ1" s="337"/>
      <c r="CK1" s="337"/>
      <c r="CL1" s="337"/>
      <c r="CM1" s="337"/>
      <c r="CN1" s="337"/>
      <c r="CO1" s="337"/>
      <c r="CP1" s="337"/>
      <c r="CQ1" s="337"/>
      <c r="CR1" s="337"/>
      <c r="CS1" s="337"/>
      <c r="CT1" s="337"/>
      <c r="CU1" s="337"/>
      <c r="CV1" s="337"/>
      <c r="CW1" s="337"/>
      <c r="CX1" s="337"/>
      <c r="CY1" s="337"/>
      <c r="CZ1" s="337"/>
      <c r="DA1" s="337"/>
      <c r="DB1" s="337"/>
      <c r="DC1" s="337"/>
      <c r="DD1" s="337"/>
      <c r="DE1" s="337"/>
      <c r="DF1" s="337"/>
      <c r="DG1" s="337"/>
      <c r="DH1" s="337"/>
      <c r="DI1" s="337"/>
      <c r="DJ1" s="337"/>
      <c r="DK1" s="337"/>
      <c r="DL1" s="337"/>
      <c r="DM1" s="337"/>
      <c r="DN1" s="337"/>
      <c r="DO1" s="337"/>
      <c r="DP1" s="337"/>
      <c r="DQ1" s="337"/>
      <c r="DR1" s="337"/>
      <c r="DS1" s="337"/>
      <c r="DT1" s="337"/>
      <c r="DU1" s="337"/>
      <c r="DV1" s="337"/>
      <c r="DW1" s="337"/>
      <c r="DX1" s="337"/>
      <c r="DY1" s="337"/>
      <c r="DZ1" s="337"/>
      <c r="EA1" s="337"/>
      <c r="EB1" s="337"/>
      <c r="EC1" s="337"/>
      <c r="ED1" s="337"/>
      <c r="EE1" s="337"/>
      <c r="EF1" s="337"/>
      <c r="EG1" s="337"/>
      <c r="EH1" s="337"/>
      <c r="EI1" s="337"/>
      <c r="EJ1" s="337"/>
      <c r="EK1" s="337"/>
      <c r="EL1" s="337"/>
      <c r="EM1" s="337"/>
      <c r="EN1" s="337"/>
      <c r="EO1" s="337"/>
      <c r="EP1" s="337"/>
      <c r="EQ1" s="337"/>
      <c r="ER1" s="337"/>
      <c r="ES1" s="337"/>
      <c r="ET1" s="337"/>
      <c r="EU1" s="337"/>
      <c r="EV1" s="337"/>
      <c r="EW1" s="337"/>
      <c r="EX1" s="337"/>
      <c r="EY1" s="337"/>
      <c r="EZ1" s="337"/>
      <c r="FA1" s="337"/>
      <c r="FB1" s="337"/>
      <c r="FC1" s="337"/>
      <c r="FD1" s="337"/>
      <c r="FE1" s="337"/>
      <c r="FF1" s="337"/>
      <c r="FG1" s="337"/>
      <c r="FH1" s="337"/>
      <c r="FI1" s="337"/>
      <c r="FJ1" s="337"/>
      <c r="FK1" s="337"/>
      <c r="FL1" s="337"/>
      <c r="FM1" s="337"/>
      <c r="FN1" s="337"/>
      <c r="FO1" s="337"/>
      <c r="FP1" s="337"/>
      <c r="FQ1" s="337"/>
      <c r="FR1" s="337"/>
      <c r="FS1" s="337"/>
      <c r="FT1" s="337"/>
      <c r="FU1" s="337"/>
      <c r="FV1" s="337"/>
      <c r="FW1" s="337"/>
      <c r="FX1" s="337"/>
      <c r="FY1" s="337"/>
      <c r="FZ1" s="337"/>
      <c r="GA1" s="337"/>
      <c r="GB1" s="337"/>
      <c r="GC1" s="337"/>
      <c r="GD1" s="337"/>
      <c r="GE1" s="337"/>
      <c r="GF1" s="337"/>
      <c r="GG1" s="337"/>
      <c r="GH1" s="337"/>
      <c r="GI1" s="337"/>
      <c r="GJ1" s="337"/>
      <c r="GK1" s="337"/>
      <c r="GL1" s="337"/>
      <c r="GM1" s="337"/>
      <c r="GN1" s="337"/>
      <c r="GO1" s="337"/>
      <c r="GP1" s="337"/>
      <c r="GQ1" s="337"/>
      <c r="GR1" s="337"/>
      <c r="GS1" s="337"/>
      <c r="GT1" s="337"/>
      <c r="GU1" s="337"/>
      <c r="GV1" s="337"/>
      <c r="GW1" s="337"/>
      <c r="GX1" s="337"/>
      <c r="GY1" s="337"/>
      <c r="GZ1" s="337"/>
      <c r="HA1" s="337"/>
      <c r="HB1" s="337"/>
      <c r="HC1" s="337"/>
      <c r="HD1" s="337"/>
      <c r="HE1" s="337"/>
      <c r="HF1" s="337"/>
      <c r="HG1" s="337"/>
      <c r="HH1" s="337"/>
      <c r="HI1" s="337"/>
      <c r="HJ1" s="337"/>
      <c r="HK1" s="337"/>
      <c r="HL1" s="337"/>
      <c r="HM1" s="337"/>
      <c r="HN1" s="337"/>
      <c r="HO1" s="337"/>
      <c r="HP1" s="337"/>
      <c r="HQ1" s="337"/>
      <c r="HR1" s="337"/>
      <c r="HS1" s="337"/>
      <c r="HT1" s="337"/>
      <c r="HU1" s="337"/>
      <c r="HV1" s="337"/>
      <c r="HW1" s="337"/>
      <c r="HX1" s="337"/>
      <c r="HY1" s="337"/>
      <c r="HZ1" s="337"/>
      <c r="IA1" s="337"/>
      <c r="IB1" s="337"/>
      <c r="IC1" s="337"/>
      <c r="ID1" s="337"/>
      <c r="IE1" s="337"/>
      <c r="IF1" s="337"/>
      <c r="IG1" s="337"/>
      <c r="IH1" s="337"/>
      <c r="II1" s="337"/>
      <c r="IJ1" s="337"/>
      <c r="IK1" s="337"/>
      <c r="IL1" s="337"/>
      <c r="IM1" s="337"/>
      <c r="IN1" s="337"/>
      <c r="IO1" s="337"/>
      <c r="IP1" s="337"/>
      <c r="IQ1" s="337"/>
      <c r="IR1" s="337"/>
      <c r="IS1" s="337"/>
      <c r="IT1" s="337"/>
      <c r="IU1" s="337"/>
      <c r="IV1" s="337"/>
    </row>
    <row r="2" spans="1:256" s="341" customFormat="1" ht="16.5" hidden="1" customHeight="1">
      <c r="A2" s="338"/>
      <c r="B2" s="338"/>
      <c r="C2" s="339"/>
      <c r="D2" s="338"/>
      <c r="E2" s="338"/>
      <c r="F2" s="338"/>
      <c r="G2" s="338"/>
      <c r="H2" s="338"/>
      <c r="I2" s="338"/>
      <c r="J2" s="338"/>
      <c r="K2" s="338"/>
      <c r="L2" s="338"/>
      <c r="M2" s="372"/>
      <c r="N2" s="372"/>
      <c r="O2" s="372"/>
      <c r="P2" s="372"/>
      <c r="Q2" s="373"/>
      <c r="R2" s="372"/>
      <c r="S2" s="340"/>
      <c r="T2" s="340"/>
      <c r="U2" s="340"/>
      <c r="V2" s="340"/>
      <c r="W2" s="339"/>
      <c r="X2" s="339"/>
      <c r="Y2" s="339"/>
      <c r="Z2" s="339"/>
      <c r="AA2" s="339"/>
      <c r="AB2" s="339"/>
      <c r="AC2" s="339"/>
      <c r="AD2" s="339"/>
      <c r="AE2" s="339"/>
      <c r="AF2" s="339"/>
      <c r="AG2" s="339"/>
      <c r="AH2" s="339"/>
      <c r="AI2" s="339"/>
      <c r="AJ2" s="339"/>
      <c r="AK2" s="339"/>
      <c r="AL2" s="339"/>
      <c r="AM2" s="339"/>
      <c r="AN2" s="339"/>
      <c r="AO2" s="339"/>
      <c r="AP2" s="339"/>
      <c r="AQ2" s="339"/>
      <c r="AR2" s="339"/>
      <c r="AS2" s="339"/>
      <c r="AT2" s="339"/>
      <c r="AU2" s="339"/>
      <c r="AV2" s="339"/>
      <c r="AW2" s="339"/>
      <c r="AX2" s="339"/>
      <c r="AY2" s="339"/>
      <c r="AZ2" s="339"/>
      <c r="BA2" s="339"/>
      <c r="BB2" s="339"/>
      <c r="BC2" s="339"/>
      <c r="BD2" s="339"/>
      <c r="BE2" s="339"/>
      <c r="BF2" s="339"/>
      <c r="BG2" s="339"/>
      <c r="BH2" s="339"/>
      <c r="BI2" s="339"/>
      <c r="BJ2" s="339"/>
      <c r="BK2" s="339"/>
      <c r="BL2" s="339"/>
      <c r="BM2" s="339"/>
      <c r="BN2" s="339"/>
      <c r="BO2" s="339"/>
      <c r="BP2" s="339"/>
      <c r="BQ2" s="339"/>
      <c r="BR2" s="339"/>
      <c r="BS2" s="339"/>
      <c r="BT2" s="339"/>
      <c r="BU2" s="339"/>
      <c r="BV2" s="339"/>
      <c r="BW2" s="339"/>
      <c r="BX2" s="339"/>
      <c r="BY2" s="339"/>
      <c r="BZ2" s="339"/>
      <c r="CA2" s="339"/>
      <c r="CB2" s="339"/>
      <c r="CC2" s="339"/>
      <c r="CD2" s="339"/>
      <c r="CE2" s="339"/>
      <c r="CF2" s="339"/>
      <c r="CG2" s="339"/>
      <c r="CH2" s="339"/>
      <c r="CI2" s="339"/>
      <c r="CJ2" s="339"/>
      <c r="CK2" s="339"/>
      <c r="CL2" s="339"/>
      <c r="CM2" s="339"/>
      <c r="CN2" s="339"/>
      <c r="CO2" s="339"/>
      <c r="CP2" s="339"/>
      <c r="CQ2" s="339"/>
      <c r="CR2" s="339"/>
      <c r="CS2" s="339"/>
      <c r="CT2" s="339"/>
      <c r="CU2" s="339"/>
      <c r="CV2" s="339"/>
      <c r="CW2" s="339"/>
      <c r="CX2" s="339"/>
      <c r="CY2" s="339"/>
      <c r="CZ2" s="339"/>
      <c r="DA2" s="339"/>
      <c r="DB2" s="339"/>
      <c r="DC2" s="339"/>
      <c r="DD2" s="339"/>
      <c r="DE2" s="339"/>
      <c r="DF2" s="339"/>
      <c r="DG2" s="339"/>
      <c r="DH2" s="339"/>
      <c r="DI2" s="339"/>
      <c r="DJ2" s="339"/>
      <c r="DK2" s="339"/>
      <c r="DL2" s="339"/>
      <c r="DM2" s="339"/>
      <c r="DN2" s="339"/>
      <c r="DO2" s="339"/>
      <c r="DP2" s="339"/>
      <c r="DQ2" s="339"/>
      <c r="DR2" s="339"/>
      <c r="DS2" s="339"/>
      <c r="DT2" s="339"/>
      <c r="DU2" s="339"/>
      <c r="DV2" s="339"/>
      <c r="DW2" s="339"/>
      <c r="DX2" s="339"/>
      <c r="DY2" s="339"/>
      <c r="DZ2" s="339"/>
      <c r="EA2" s="339"/>
      <c r="EB2" s="339"/>
      <c r="EC2" s="339"/>
      <c r="ED2" s="339"/>
      <c r="EE2" s="339"/>
      <c r="EF2" s="339"/>
      <c r="EG2" s="339"/>
      <c r="EH2" s="339"/>
      <c r="EI2" s="339"/>
      <c r="EJ2" s="339"/>
      <c r="EK2" s="339"/>
      <c r="EL2" s="339"/>
      <c r="EM2" s="339"/>
      <c r="EN2" s="339"/>
      <c r="EO2" s="339"/>
      <c r="EP2" s="339"/>
      <c r="EQ2" s="339"/>
      <c r="ER2" s="339"/>
      <c r="ES2" s="339"/>
      <c r="ET2" s="339"/>
    </row>
    <row r="3" spans="1:256" s="120" customFormat="1" ht="3" customHeight="1">
      <c r="A3" s="119"/>
      <c r="B3" s="35"/>
      <c r="C3" s="222"/>
      <c r="D3" s="94"/>
      <c r="E3" s="94"/>
      <c r="F3" s="94"/>
      <c r="G3" s="94"/>
      <c r="H3" s="94"/>
      <c r="I3" s="94"/>
      <c r="J3" s="94"/>
      <c r="K3" s="94"/>
      <c r="L3" s="225"/>
      <c r="M3" s="204"/>
      <c r="N3" s="204"/>
      <c r="O3" s="204"/>
      <c r="P3" s="204"/>
      <c r="Q3" s="336"/>
      <c r="R3" s="204"/>
      <c r="S3" s="333"/>
      <c r="T3" s="333"/>
      <c r="U3" s="333"/>
      <c r="V3" s="333"/>
    </row>
    <row r="4" spans="1:256" s="120" customFormat="1" ht="22.5">
      <c r="A4" s="119"/>
      <c r="B4" s="35"/>
      <c r="C4" s="222"/>
      <c r="D4" s="1226" t="s">
        <v>395</v>
      </c>
      <c r="E4" s="1227"/>
      <c r="F4" s="1227"/>
      <c r="G4" s="1227"/>
      <c r="H4" s="1228"/>
      <c r="I4" s="407"/>
      <c r="M4" s="204"/>
      <c r="N4" s="204"/>
      <c r="O4" s="204"/>
      <c r="P4" s="204"/>
      <c r="Q4" s="336"/>
      <c r="R4" s="204"/>
      <c r="S4" s="333"/>
      <c r="T4" s="333"/>
      <c r="U4" s="333"/>
      <c r="V4" s="333"/>
    </row>
    <row r="5" spans="1:256" s="120" customFormat="1" ht="3" hidden="1" customHeight="1">
      <c r="A5" s="119"/>
      <c r="B5" s="35"/>
      <c r="C5" s="222"/>
      <c r="D5" s="94"/>
      <c r="E5" s="94"/>
      <c r="F5" s="94"/>
      <c r="G5" s="94"/>
      <c r="H5" s="226"/>
      <c r="I5" s="226"/>
      <c r="J5" s="226"/>
      <c r="K5" s="226"/>
      <c r="L5" s="227"/>
      <c r="M5" s="204"/>
      <c r="N5" s="204"/>
      <c r="O5" s="204"/>
      <c r="P5" s="204"/>
      <c r="Q5" s="336"/>
      <c r="R5" s="204"/>
      <c r="S5" s="333"/>
      <c r="T5" s="333"/>
      <c r="U5" s="333"/>
      <c r="V5" s="333"/>
    </row>
    <row r="6" spans="1:256" s="120" customFormat="1" ht="20.100000000000001" hidden="1" customHeight="1">
      <c r="A6" s="228"/>
      <c r="B6" s="228"/>
      <c r="C6" s="222"/>
      <c r="D6" s="1229"/>
      <c r="E6" s="1229"/>
      <c r="F6" s="1230" t="s">
        <v>83</v>
      </c>
      <c r="G6" s="1230"/>
      <c r="H6" s="226"/>
      <c r="I6" s="226"/>
      <c r="J6" s="229"/>
      <c r="K6" s="230"/>
      <c r="L6" s="230"/>
      <c r="M6" s="204"/>
      <c r="N6" s="204"/>
      <c r="O6" s="204"/>
      <c r="P6" s="204"/>
      <c r="Q6" s="336"/>
      <c r="R6" s="204"/>
      <c r="S6" s="333"/>
      <c r="T6" s="333"/>
      <c r="U6" s="333"/>
      <c r="V6" s="333"/>
    </row>
    <row r="7" spans="1:256" ht="3" customHeight="1"/>
    <row r="8" spans="1:256" s="120" customFormat="1">
      <c r="A8" s="119"/>
      <c r="B8" s="35"/>
      <c r="C8" s="222"/>
      <c r="D8" s="1231" t="s">
        <v>15</v>
      </c>
      <c r="E8" s="1231"/>
      <c r="F8" s="1231" t="s">
        <v>396</v>
      </c>
      <c r="G8" s="1231"/>
      <c r="H8" s="1231"/>
      <c r="I8" s="1232" t="s">
        <v>397</v>
      </c>
      <c r="J8" s="1232"/>
      <c r="K8" s="1232"/>
      <c r="L8" s="1232"/>
      <c r="M8" s="204"/>
      <c r="N8" s="204"/>
      <c r="O8" s="204"/>
      <c r="P8" s="204"/>
      <c r="Q8" s="336"/>
      <c r="R8" s="204"/>
      <c r="S8" s="333"/>
      <c r="T8" s="333"/>
      <c r="U8" s="333"/>
      <c r="V8" s="333"/>
    </row>
    <row r="9" spans="1:256" s="120" customFormat="1" ht="20.25" customHeight="1">
      <c r="A9" s="119"/>
      <c r="B9" s="35"/>
      <c r="C9" s="222"/>
      <c r="D9" s="232" t="s">
        <v>91</v>
      </c>
      <c r="E9" s="232" t="s">
        <v>398</v>
      </c>
      <c r="F9" s="1222" t="s">
        <v>91</v>
      </c>
      <c r="G9" s="1223"/>
      <c r="H9" s="233" t="s">
        <v>398</v>
      </c>
      <c r="I9" s="1224" t="s">
        <v>91</v>
      </c>
      <c r="J9" s="1224"/>
      <c r="K9" s="233" t="s">
        <v>398</v>
      </c>
      <c r="L9" s="233" t="s">
        <v>399</v>
      </c>
      <c r="M9" s="204"/>
      <c r="N9" s="204"/>
      <c r="O9" s="204"/>
      <c r="P9" s="204"/>
      <c r="Q9" s="336"/>
      <c r="R9" s="204"/>
      <c r="S9" s="333"/>
      <c r="T9" s="333"/>
      <c r="U9" s="333"/>
      <c r="V9" s="333"/>
    </row>
    <row r="10" spans="1:256" ht="12" customHeight="1">
      <c r="C10" s="241"/>
      <c r="D10" s="331" t="s">
        <v>92</v>
      </c>
      <c r="E10" s="331" t="s">
        <v>48</v>
      </c>
      <c r="F10" s="1225" t="s">
        <v>49</v>
      </c>
      <c r="G10" s="1225"/>
      <c r="H10" s="331" t="s">
        <v>50</v>
      </c>
      <c r="I10" s="1225" t="s">
        <v>67</v>
      </c>
      <c r="J10" s="1225"/>
      <c r="K10" s="331" t="s">
        <v>68</v>
      </c>
      <c r="L10" s="331" t="s">
        <v>182</v>
      </c>
      <c r="M10" s="255"/>
      <c r="N10" s="255"/>
      <c r="O10" s="255"/>
      <c r="P10" s="255"/>
      <c r="Q10" s="231"/>
      <c r="R10" s="255"/>
      <c r="S10" s="332"/>
      <c r="T10" s="332"/>
      <c r="U10" s="332"/>
      <c r="V10" s="332"/>
    </row>
    <row r="11" spans="1:256" s="120" customFormat="1" hidden="1">
      <c r="A11" s="35"/>
      <c r="B11" s="35"/>
      <c r="C11" s="222"/>
      <c r="D11" s="234">
        <v>0</v>
      </c>
      <c r="E11" s="235"/>
      <c r="F11" s="155"/>
      <c r="G11" s="155"/>
      <c r="H11" s="236"/>
      <c r="I11" s="237"/>
      <c r="J11" s="155"/>
      <c r="K11" s="236"/>
      <c r="L11" s="238"/>
      <c r="M11" s="376" t="s">
        <v>499</v>
      </c>
      <c r="N11" s="204"/>
      <c r="O11" s="204"/>
      <c r="P11" s="204" t="s">
        <v>497</v>
      </c>
      <c r="Q11" s="336" t="s">
        <v>498</v>
      </c>
      <c r="R11" s="204" t="s">
        <v>562</v>
      </c>
      <c r="S11" s="333"/>
      <c r="T11" s="333"/>
      <c r="U11" s="333"/>
      <c r="V11" s="333"/>
    </row>
    <row r="12" spans="1:256" s="257" customFormat="1" ht="0.95" customHeight="1">
      <c r="A12" s="84"/>
      <c r="B12" s="1094" t="s">
        <v>403</v>
      </c>
      <c r="C12" s="1234"/>
      <c r="D12" s="1231">
        <v>1</v>
      </c>
      <c r="E12" s="1235" t="s">
        <v>2991</v>
      </c>
      <c r="F12" s="1187"/>
      <c r="G12" s="1181">
        <v>0</v>
      </c>
      <c r="H12" s="334"/>
      <c r="I12" s="242"/>
      <c r="J12" s="371" t="s">
        <v>496</v>
      </c>
      <c r="K12" s="1089"/>
      <c r="L12" s="258"/>
      <c r="M12" s="1100">
        <f>mergeValue(H12)</f>
        <v>0</v>
      </c>
      <c r="N12" s="1099"/>
      <c r="O12" s="1099"/>
      <c r="P12" s="1100" t="str">
        <f>IF(ISERROR(MATCH(Q12,MODesc,0)),"n","y")</f>
        <v>n</v>
      </c>
      <c r="Q12" s="1099" t="s">
        <v>2991</v>
      </c>
      <c r="R12" s="1100" t="str">
        <f>K12&amp;"("&amp;L12&amp;")"</f>
        <v>()</v>
      </c>
      <c r="S12" s="1094"/>
      <c r="T12" s="1094"/>
      <c r="U12" s="240"/>
      <c r="V12" s="1094"/>
      <c r="W12" s="1094"/>
      <c r="X12" s="1094"/>
      <c r="Y12" s="256"/>
      <c r="Z12" s="256"/>
      <c r="AA12" s="565"/>
      <c r="AB12" s="565"/>
      <c r="AC12" s="565"/>
      <c r="AD12" s="565"/>
      <c r="AE12" s="565"/>
      <c r="AF12" s="565"/>
      <c r="AG12" s="565"/>
      <c r="AH12" s="565"/>
      <c r="AI12" s="565"/>
      <c r="AJ12" s="565"/>
      <c r="AK12" s="565"/>
      <c r="AL12" s="565"/>
      <c r="AM12" s="565"/>
      <c r="AN12" s="565"/>
      <c r="AO12" s="565"/>
      <c r="AP12" s="565"/>
      <c r="AQ12" s="565"/>
      <c r="AR12" s="565"/>
      <c r="AS12" s="565"/>
      <c r="AT12" s="565"/>
      <c r="AU12" s="565"/>
      <c r="AV12" s="565"/>
      <c r="AW12" s="565"/>
      <c r="AX12" s="565"/>
      <c r="AY12" s="565"/>
      <c r="AZ12" s="565"/>
      <c r="BA12" s="565"/>
      <c r="BB12" s="565"/>
      <c r="BC12" s="565"/>
      <c r="BD12" s="565"/>
      <c r="BE12" s="565"/>
      <c r="BF12" s="565"/>
      <c r="BG12" s="565"/>
      <c r="BH12" s="565"/>
      <c r="BI12" s="565"/>
      <c r="BJ12" s="565"/>
      <c r="BK12" s="565"/>
      <c r="BL12" s="565"/>
      <c r="BM12" s="565"/>
      <c r="BN12" s="565"/>
      <c r="BO12" s="565"/>
      <c r="BP12" s="565"/>
      <c r="BQ12" s="565"/>
      <c r="BR12" s="565"/>
      <c r="BS12" s="565"/>
      <c r="BT12" s="565"/>
      <c r="BU12" s="565"/>
      <c r="BV12" s="256"/>
      <c r="BW12" s="256"/>
      <c r="BX12" s="256"/>
      <c r="BY12" s="256"/>
      <c r="BZ12" s="256"/>
      <c r="CA12" s="256"/>
      <c r="CB12" s="256"/>
      <c r="CC12" s="256"/>
      <c r="CD12" s="256"/>
      <c r="CE12" s="256"/>
    </row>
    <row r="13" spans="1:256" s="257" customFormat="1" ht="0.95" customHeight="1">
      <c r="A13" s="84"/>
      <c r="B13" s="1094" t="s">
        <v>403</v>
      </c>
      <c r="C13" s="1234"/>
      <c r="D13" s="1231"/>
      <c r="E13" s="1236"/>
      <c r="F13" s="1237"/>
      <c r="G13" s="1231">
        <v>1</v>
      </c>
      <c r="H13" s="1233" t="s">
        <v>939</v>
      </c>
      <c r="I13" s="242"/>
      <c r="J13" s="371" t="s">
        <v>496</v>
      </c>
      <c r="K13" s="1089"/>
      <c r="L13" s="258"/>
      <c r="M13" s="1100" t="str">
        <f>mergeValue(H13)</f>
        <v>Город Челябинск</v>
      </c>
      <c r="N13" s="1099"/>
      <c r="O13" s="1099"/>
      <c r="P13" s="1099"/>
      <c r="Q13" s="1099"/>
      <c r="R13" s="1100" t="str">
        <f>K13&amp;"("&amp;L13&amp;")"</f>
        <v>()</v>
      </c>
      <c r="S13" s="1094"/>
      <c r="T13" s="1094"/>
      <c r="U13" s="240"/>
      <c r="V13" s="1094"/>
      <c r="W13" s="1094"/>
      <c r="X13" s="1094"/>
      <c r="Y13" s="256"/>
      <c r="Z13" s="256"/>
      <c r="AA13" s="565"/>
      <c r="AB13" s="565"/>
      <c r="AC13" s="565"/>
      <c r="AD13" s="565"/>
      <c r="AE13" s="565"/>
      <c r="AF13" s="565"/>
      <c r="AG13" s="565"/>
      <c r="AH13" s="565"/>
      <c r="AI13" s="565"/>
      <c r="AJ13" s="565"/>
      <c r="AK13" s="565"/>
      <c r="AL13" s="565"/>
      <c r="AM13" s="565"/>
      <c r="AN13" s="565"/>
      <c r="AO13" s="565"/>
      <c r="AP13" s="565"/>
      <c r="AQ13" s="565"/>
      <c r="AR13" s="565"/>
      <c r="AS13" s="565"/>
      <c r="AT13" s="565"/>
      <c r="AU13" s="565"/>
      <c r="AV13" s="565"/>
      <c r="AW13" s="565"/>
      <c r="AX13" s="565"/>
      <c r="AY13" s="565"/>
      <c r="AZ13" s="565"/>
      <c r="BA13" s="565"/>
      <c r="BB13" s="565"/>
      <c r="BC13" s="565"/>
      <c r="BD13" s="565"/>
      <c r="BE13" s="565"/>
      <c r="BF13" s="565"/>
      <c r="BG13" s="565"/>
      <c r="BH13" s="565"/>
      <c r="BI13" s="565"/>
      <c r="BJ13" s="565"/>
      <c r="BK13" s="565"/>
      <c r="BL13" s="565"/>
      <c r="BM13" s="565"/>
      <c r="BN13" s="565"/>
      <c r="BO13" s="565"/>
      <c r="BP13" s="565"/>
      <c r="BQ13" s="565"/>
      <c r="BR13" s="565"/>
      <c r="BS13" s="565"/>
      <c r="BT13" s="565"/>
      <c r="BU13" s="565"/>
      <c r="BV13" s="256"/>
      <c r="BW13" s="256"/>
      <c r="BX13" s="256"/>
      <c r="BY13" s="256"/>
      <c r="BZ13" s="256"/>
      <c r="CA13" s="256"/>
      <c r="CB13" s="256"/>
      <c r="CC13" s="256"/>
      <c r="CD13" s="256"/>
      <c r="CE13" s="256"/>
    </row>
    <row r="14" spans="1:256" s="257" customFormat="1" ht="15" customHeight="1">
      <c r="A14" s="84"/>
      <c r="B14" s="1094" t="s">
        <v>403</v>
      </c>
      <c r="C14" s="1234"/>
      <c r="D14" s="1231"/>
      <c r="E14" s="1236"/>
      <c r="F14" s="1238"/>
      <c r="G14" s="1231"/>
      <c r="H14" s="1233"/>
      <c r="I14" s="1193"/>
      <c r="J14" s="1181">
        <v>1</v>
      </c>
      <c r="K14" s="1186" t="s">
        <v>939</v>
      </c>
      <c r="L14" s="239" t="s">
        <v>940</v>
      </c>
      <c r="M14" s="1100" t="str">
        <f>mergeValue(H14)</f>
        <v>Город Челябинск</v>
      </c>
      <c r="N14" s="1099"/>
      <c r="O14" s="1099"/>
      <c r="P14" s="1099"/>
      <c r="Q14" s="1099"/>
      <c r="R14" s="1100" t="str">
        <f>K14&amp;" ("&amp;L14&amp;")"</f>
        <v>Город Челябинск (75701000)</v>
      </c>
      <c r="S14" s="1094"/>
      <c r="T14" s="1094"/>
      <c r="U14" s="240"/>
      <c r="V14" s="1094"/>
      <c r="W14" s="1094"/>
      <c r="X14" s="1094"/>
      <c r="Y14" s="256"/>
      <c r="Z14" s="256"/>
      <c r="AA14" s="565"/>
      <c r="AB14" s="565"/>
      <c r="AC14" s="565"/>
      <c r="AD14" s="565"/>
      <c r="AE14" s="565"/>
      <c r="AF14" s="565"/>
      <c r="AG14" s="565"/>
      <c r="AH14" s="565"/>
      <c r="AI14" s="565"/>
      <c r="AJ14" s="565"/>
      <c r="AK14" s="565"/>
      <c r="AL14" s="565"/>
      <c r="AM14" s="565"/>
      <c r="AN14" s="565"/>
      <c r="AO14" s="565"/>
      <c r="AP14" s="565"/>
      <c r="AQ14" s="565"/>
      <c r="AR14" s="565"/>
      <c r="AS14" s="565"/>
      <c r="AT14" s="565"/>
      <c r="AU14" s="565"/>
      <c r="AV14" s="565"/>
      <c r="AW14" s="565"/>
      <c r="AX14" s="565"/>
      <c r="AY14" s="565"/>
      <c r="AZ14" s="565"/>
      <c r="BA14" s="565"/>
      <c r="BB14" s="565"/>
      <c r="BC14" s="565"/>
      <c r="BD14" s="565"/>
      <c r="BE14" s="565"/>
      <c r="BF14" s="565"/>
      <c r="BG14" s="565"/>
      <c r="BH14" s="565"/>
      <c r="BI14" s="565"/>
      <c r="BJ14" s="565"/>
      <c r="BK14" s="565"/>
      <c r="BL14" s="565"/>
      <c r="BM14" s="565"/>
      <c r="BN14" s="565"/>
      <c r="BO14" s="565"/>
      <c r="BP14" s="565"/>
      <c r="BQ14" s="565"/>
      <c r="BR14" s="565"/>
      <c r="BS14" s="565"/>
      <c r="BT14" s="565"/>
      <c r="BU14" s="565"/>
      <c r="BV14" s="256"/>
      <c r="BW14" s="256"/>
      <c r="BX14" s="256"/>
      <c r="BY14" s="256"/>
      <c r="BZ14" s="256"/>
      <c r="CA14" s="256"/>
      <c r="CB14" s="256"/>
      <c r="CC14" s="256"/>
      <c r="CD14" s="256"/>
      <c r="CE14" s="256"/>
    </row>
    <row r="15" spans="1:256" s="120" customFormat="1" ht="0.95" customHeight="1">
      <c r="A15" s="35"/>
      <c r="B15" s="35" t="s">
        <v>400</v>
      </c>
      <c r="C15" s="222"/>
      <c r="D15" s="242"/>
      <c r="E15" s="195"/>
      <c r="F15" s="244"/>
      <c r="G15" s="244"/>
      <c r="H15" s="244"/>
      <c r="I15" s="244"/>
      <c r="J15" s="244"/>
      <c r="K15" s="244"/>
      <c r="L15" s="245"/>
      <c r="M15" s="376"/>
      <c r="N15" s="204"/>
      <c r="O15" s="204"/>
      <c r="P15" s="204"/>
      <c r="Q15" s="336" t="s">
        <v>18</v>
      </c>
      <c r="R15" s="204"/>
      <c r="S15" s="333"/>
      <c r="T15" s="333"/>
      <c r="U15" s="333"/>
      <c r="V15" s="333"/>
    </row>
    <row r="16" spans="1:256" s="120" customFormat="1" ht="21" customHeight="1">
      <c r="A16" s="119"/>
      <c r="B16" s="35"/>
      <c r="C16" s="224"/>
      <c r="D16" s="246"/>
      <c r="E16" s="246"/>
      <c r="F16" s="246"/>
      <c r="G16" s="246"/>
      <c r="H16" s="246"/>
      <c r="I16" s="246"/>
      <c r="J16" s="246"/>
      <c r="K16" s="246"/>
      <c r="L16" s="246"/>
      <c r="M16" s="204"/>
      <c r="N16" s="204"/>
      <c r="O16" s="204"/>
      <c r="P16" s="204"/>
      <c r="Q16" s="336"/>
      <c r="R16" s="204"/>
      <c r="S16" s="333"/>
      <c r="T16" s="333"/>
      <c r="U16" s="333"/>
      <c r="V16" s="333"/>
    </row>
    <row r="17" spans="1:22" s="120" customFormat="1">
      <c r="A17" s="119"/>
      <c r="B17" s="35"/>
      <c r="C17" s="224"/>
      <c r="D17" s="35"/>
      <c r="E17" s="35"/>
      <c r="F17" s="35"/>
      <c r="G17" s="35"/>
      <c r="H17" s="35"/>
      <c r="I17" s="35"/>
      <c r="J17" s="35"/>
      <c r="K17" s="35"/>
      <c r="L17" s="35"/>
      <c r="M17" s="204"/>
      <c r="N17" s="204"/>
      <c r="O17" s="204"/>
      <c r="P17" s="204"/>
      <c r="Q17" s="336"/>
      <c r="R17" s="204"/>
      <c r="S17" s="333"/>
      <c r="T17" s="333"/>
      <c r="U17" s="333"/>
      <c r="V17" s="333"/>
    </row>
    <row r="18" spans="1:22" s="120" customFormat="1" ht="0.75" customHeight="1">
      <c r="A18" s="119"/>
      <c r="B18" s="35"/>
      <c r="C18" s="224"/>
      <c r="D18" s="35"/>
      <c r="E18" s="35"/>
      <c r="F18" s="35"/>
      <c r="G18" s="35"/>
      <c r="H18" s="35"/>
      <c r="I18" s="35"/>
      <c r="J18" s="35"/>
      <c r="K18" s="35"/>
      <c r="L18" s="35"/>
      <c r="M18" s="204"/>
      <c r="N18" s="204"/>
      <c r="O18" s="204"/>
      <c r="P18" s="204"/>
      <c r="Q18" s="336"/>
      <c r="R18" s="204"/>
      <c r="S18" s="333"/>
      <c r="T18" s="333"/>
      <c r="U18" s="333"/>
      <c r="V18" s="333"/>
    </row>
    <row r="19" spans="1:22" s="248" customFormat="1" ht="10.5">
      <c r="A19" s="247"/>
      <c r="C19" s="249"/>
      <c r="D19" s="250"/>
      <c r="E19" s="250"/>
      <c r="M19" s="204"/>
      <c r="N19" s="204"/>
      <c r="O19" s="204"/>
      <c r="P19" s="204"/>
      <c r="Q19" s="336"/>
      <c r="R19" s="204"/>
      <c r="S19" s="333"/>
      <c r="T19" s="333"/>
      <c r="U19" s="333"/>
      <c r="V19" s="333"/>
    </row>
    <row r="20" spans="1:22" s="248" customFormat="1" ht="10.5">
      <c r="A20" s="247"/>
      <c r="C20" s="249"/>
      <c r="D20" s="250"/>
      <c r="E20" s="250"/>
      <c r="M20" s="204"/>
      <c r="N20" s="204"/>
      <c r="O20" s="204"/>
      <c r="P20" s="204"/>
      <c r="Q20" s="336"/>
      <c r="R20" s="204"/>
      <c r="S20" s="333"/>
      <c r="T20" s="333"/>
      <c r="U20" s="333"/>
      <c r="V20" s="333"/>
    </row>
  </sheetData>
  <sheetProtection algorithmName="SHA-512" hashValue="0uM2g2gt+yZvQlIgRcMtA8nmqf91EdoIhTLFOXYYL7oz97hYF1HxX6oGEaiCCgW9B6nOGOeFv/TNmzHnznAi9w==" saltValue="abg+8RCQL+NxRwrhxH02/g==" spinCount="100000" sheet="1" objects="1" scenarios="1" formatColumns="0" formatRows="0"/>
  <mergeCells count="16">
    <mergeCell ref="H13:H14"/>
    <mergeCell ref="C12:C14"/>
    <mergeCell ref="D12:D14"/>
    <mergeCell ref="E12:E14"/>
    <mergeCell ref="F13:F14"/>
    <mergeCell ref="G13:G14"/>
    <mergeCell ref="F9:G9"/>
    <mergeCell ref="I9:J9"/>
    <mergeCell ref="F10:G10"/>
    <mergeCell ref="I10:J10"/>
    <mergeCell ref="D4:H4"/>
    <mergeCell ref="D6:E6"/>
    <mergeCell ref="F6:G6"/>
    <mergeCell ref="D8:E8"/>
    <mergeCell ref="I8:L8"/>
    <mergeCell ref="F8:H8"/>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2">
    <tabColor rgb="FFCCCCFF"/>
  </sheetPr>
  <dimension ref="A1:X40"/>
  <sheetViews>
    <sheetView showGridLines="0" topLeftCell="C4" zoomScaleNormal="100" workbookViewId="0">
      <selection activeCell="M47" sqref="M47"/>
    </sheetView>
  </sheetViews>
  <sheetFormatPr defaultRowHeight="11.25"/>
  <cols>
    <col min="1" max="2" width="3.7109375" style="202" hidden="1" customWidth="1"/>
    <col min="3" max="3" width="3.7109375" style="96" bestFit="1" customWidth="1"/>
    <col min="4" max="4" width="6.140625" style="96" customWidth="1"/>
    <col min="5" max="5" width="50.7109375" style="96" customWidth="1"/>
    <col min="6" max="6" width="33.85546875" style="96" customWidth="1"/>
    <col min="7" max="7" width="8.5703125" style="96" customWidth="1"/>
    <col min="8" max="8" width="3.7109375" style="96" customWidth="1"/>
    <col min="9" max="9" width="5.42578125" style="96" customWidth="1"/>
    <col min="10" max="10" width="47.85546875" style="96" customWidth="1"/>
    <col min="11" max="12" width="3.7109375" style="96" customWidth="1"/>
    <col min="13" max="13" width="5.7109375" style="96" customWidth="1"/>
    <col min="14" max="14" width="28.140625" style="96" customWidth="1"/>
    <col min="15" max="16" width="3.7109375" style="96" customWidth="1"/>
    <col min="17" max="17" width="5.7109375" style="96" customWidth="1"/>
    <col min="18" max="18" width="34.42578125" style="96" customWidth="1"/>
    <col min="19" max="20" width="3.7109375" style="503" customWidth="1"/>
    <col min="21" max="21" width="5.7109375" style="503" customWidth="1"/>
    <col min="22" max="22" width="34.42578125" style="503" customWidth="1"/>
    <col min="23" max="23" width="30.7109375" style="96" customWidth="1"/>
    <col min="24" max="24" width="3.7109375" style="96" customWidth="1"/>
    <col min="25" max="16384" width="9.140625" style="96"/>
  </cols>
  <sheetData>
    <row r="1" spans="1:24" ht="11.25" hidden="1" customHeight="1">
      <c r="A1" s="208"/>
    </row>
    <row r="2" spans="1:24" ht="11.25" hidden="1" customHeight="1"/>
    <row r="3" spans="1:24" ht="11.25" hidden="1" customHeight="1"/>
    <row r="4" spans="1:24" ht="3" customHeight="1"/>
    <row r="5" spans="1:24" s="114" customFormat="1" ht="29.1" customHeight="1">
      <c r="A5" s="203"/>
      <c r="B5" s="203"/>
      <c r="D5" s="1226" t="s">
        <v>626</v>
      </c>
      <c r="E5" s="1227"/>
      <c r="F5" s="1227"/>
      <c r="G5" s="1227"/>
      <c r="H5" s="1227"/>
      <c r="I5" s="1227"/>
      <c r="J5" s="1228"/>
      <c r="K5" s="408"/>
      <c r="L5" s="169"/>
      <c r="M5" s="169"/>
      <c r="N5" s="169"/>
      <c r="O5" s="169"/>
      <c r="P5" s="169"/>
      <c r="Q5" s="169"/>
      <c r="R5" s="169"/>
      <c r="S5" s="537"/>
      <c r="T5" s="537"/>
      <c r="U5" s="537"/>
      <c r="V5" s="537"/>
      <c r="W5" s="169"/>
    </row>
    <row r="6" spans="1:24" s="438" customFormat="1" ht="3" customHeight="1">
      <c r="A6" s="292"/>
      <c r="B6" s="292"/>
      <c r="D6" s="1251"/>
      <c r="E6" s="1252"/>
      <c r="F6" s="1252"/>
      <c r="G6" s="1252"/>
      <c r="H6" s="1252"/>
      <c r="I6" s="1252"/>
      <c r="J6" s="1253"/>
      <c r="S6" s="614"/>
      <c r="T6" s="614"/>
      <c r="U6" s="614"/>
      <c r="V6" s="614"/>
    </row>
    <row r="7" spans="1:24" s="438" customFormat="1" ht="5.25" hidden="1" customHeight="1">
      <c r="A7" s="292"/>
      <c r="B7" s="292"/>
      <c r="E7" s="1254"/>
      <c r="F7" s="1254"/>
      <c r="G7" s="1242"/>
      <c r="H7" s="1242"/>
      <c r="I7" s="1242"/>
      <c r="J7" s="1242"/>
      <c r="S7" s="614"/>
      <c r="T7" s="614"/>
      <c r="U7" s="614"/>
      <c r="V7" s="614"/>
    </row>
    <row r="8" spans="1:24" s="438" customFormat="1" ht="5.25" hidden="1" customHeight="1">
      <c r="A8" s="292"/>
      <c r="B8" s="292"/>
      <c r="E8" s="1254"/>
      <c r="F8" s="1254"/>
      <c r="G8" s="1242"/>
      <c r="H8" s="1242"/>
      <c r="I8" s="1242"/>
      <c r="J8" s="1242"/>
      <c r="S8" s="614"/>
      <c r="T8" s="614"/>
      <c r="U8" s="614"/>
      <c r="V8" s="614"/>
    </row>
    <row r="9" spans="1:24" s="438" customFormat="1" ht="5.25" hidden="1" customHeight="1">
      <c r="A9" s="292"/>
      <c r="B9" s="292"/>
      <c r="E9" s="1254"/>
      <c r="F9" s="1254"/>
      <c r="G9" s="1242"/>
      <c r="H9" s="1242"/>
      <c r="I9" s="1242"/>
      <c r="J9" s="1242"/>
      <c r="S9" s="614"/>
      <c r="T9" s="614"/>
      <c r="U9" s="614"/>
      <c r="V9" s="614"/>
    </row>
    <row r="10" spans="1:24" s="614" customFormat="1" ht="5.25" hidden="1">
      <c r="A10" s="292"/>
      <c r="B10" s="292"/>
      <c r="E10" s="1255"/>
      <c r="F10" s="1255"/>
      <c r="G10" s="788"/>
      <c r="H10" s="434"/>
      <c r="I10" s="746"/>
      <c r="J10" s="746"/>
    </row>
    <row r="11" spans="1:24" s="152" customFormat="1" ht="18.75" hidden="1" customHeight="1">
      <c r="A11" s="292"/>
      <c r="B11" s="292"/>
      <c r="D11" s="145"/>
      <c r="E11" s="1256" t="s">
        <v>633</v>
      </c>
      <c r="F11" s="1256"/>
      <c r="G11" s="1194" t="s">
        <v>84</v>
      </c>
      <c r="H11" s="436"/>
      <c r="I11" s="159"/>
      <c r="J11" s="145"/>
      <c r="K11" s="146"/>
      <c r="L11" s="145"/>
      <c r="M11" s="145"/>
      <c r="N11" s="146"/>
      <c r="O11" s="146"/>
      <c r="P11" s="145"/>
      <c r="Q11" s="145"/>
      <c r="R11" s="146"/>
      <c r="S11" s="523"/>
      <c r="T11" s="522"/>
      <c r="U11" s="522"/>
      <c r="V11" s="523"/>
    </row>
    <row r="12" spans="1:24" s="438" customFormat="1" ht="18.75" hidden="1">
      <c r="A12" s="292"/>
      <c r="B12" s="292"/>
      <c r="E12" s="1256" t="s">
        <v>634</v>
      </c>
      <c r="F12" s="1256"/>
      <c r="G12" s="1194" t="s">
        <v>84</v>
      </c>
      <c r="H12" s="436"/>
      <c r="I12" s="434"/>
      <c r="J12" s="437"/>
      <c r="K12" s="433"/>
      <c r="L12" s="433"/>
      <c r="M12" s="433"/>
      <c r="N12" s="432"/>
      <c r="O12" s="433"/>
      <c r="P12" s="433"/>
      <c r="Q12" s="433"/>
      <c r="R12" s="432"/>
      <c r="S12" s="613"/>
      <c r="T12" s="613"/>
      <c r="U12" s="613"/>
      <c r="V12" s="612"/>
    </row>
    <row r="13" spans="1:24" s="438" customFormat="1" ht="5.25" hidden="1" customHeight="1">
      <c r="A13" s="292"/>
      <c r="B13" s="292"/>
      <c r="E13" s="1250"/>
      <c r="F13" s="1250"/>
      <c r="G13" s="435"/>
      <c r="H13" s="434"/>
      <c r="I13" s="433"/>
      <c r="J13" s="433"/>
      <c r="K13" s="433"/>
      <c r="L13" s="433"/>
      <c r="M13" s="433"/>
      <c r="N13" s="432"/>
      <c r="O13" s="433"/>
      <c r="P13" s="433"/>
      <c r="Q13" s="433"/>
      <c r="R13" s="432"/>
      <c r="S13" s="613"/>
      <c r="T13" s="613"/>
      <c r="U13" s="613"/>
      <c r="V13" s="612"/>
    </row>
    <row r="14" spans="1:24" s="438" customFormat="1" ht="5.25" hidden="1" customHeight="1">
      <c r="A14" s="292"/>
      <c r="B14" s="292"/>
      <c r="S14" s="614"/>
      <c r="T14" s="614"/>
      <c r="U14" s="614"/>
      <c r="V14" s="614"/>
    </row>
    <row r="15" spans="1:24" s="431" customFormat="1" ht="5.25" hidden="1" customHeight="1">
      <c r="A15" s="440"/>
      <c r="B15" s="440"/>
      <c r="S15" s="611"/>
      <c r="T15" s="611"/>
      <c r="U15" s="611"/>
      <c r="V15" s="611"/>
    </row>
    <row r="16" spans="1:24" s="114" customFormat="1" ht="3" customHeight="1">
      <c r="A16" s="203"/>
      <c r="B16" s="203"/>
      <c r="D16" s="293"/>
      <c r="E16" s="293"/>
      <c r="F16" s="293"/>
      <c r="G16" s="293"/>
      <c r="H16" s="293"/>
      <c r="I16" s="293"/>
      <c r="J16" s="293"/>
      <c r="K16" s="293"/>
      <c r="L16" s="293"/>
      <c r="M16" s="293"/>
      <c r="N16" s="293"/>
      <c r="O16" s="293"/>
      <c r="P16" s="293"/>
      <c r="Q16" s="293"/>
      <c r="R16" s="293"/>
      <c r="S16" s="293"/>
      <c r="T16" s="293"/>
      <c r="U16" s="293"/>
      <c r="V16" s="293"/>
      <c r="W16" s="293"/>
      <c r="X16" s="147"/>
    </row>
    <row r="17" spans="1:24" ht="27" customHeight="1">
      <c r="D17" s="1243" t="s">
        <v>91</v>
      </c>
      <c r="E17" s="1243" t="s">
        <v>296</v>
      </c>
      <c r="F17" s="1243" t="s">
        <v>79</v>
      </c>
      <c r="G17" s="1243" t="s">
        <v>436</v>
      </c>
      <c r="H17" s="1243" t="s">
        <v>91</v>
      </c>
      <c r="I17" s="1243"/>
      <c r="J17" s="1243" t="s">
        <v>19</v>
      </c>
      <c r="K17" s="1245" t="s">
        <v>461</v>
      </c>
      <c r="L17" s="1245"/>
      <c r="M17" s="1245"/>
      <c r="N17" s="1245"/>
      <c r="O17" s="1245" t="s">
        <v>624</v>
      </c>
      <c r="P17" s="1245"/>
      <c r="Q17" s="1245"/>
      <c r="R17" s="1245"/>
      <c r="S17" s="1245" t="s">
        <v>625</v>
      </c>
      <c r="T17" s="1245"/>
      <c r="U17" s="1245"/>
      <c r="V17" s="1245"/>
      <c r="W17" s="1243" t="s">
        <v>243</v>
      </c>
    </row>
    <row r="18" spans="1:24" ht="30.75" customHeight="1">
      <c r="D18" s="1243"/>
      <c r="E18" s="1243"/>
      <c r="F18" s="1243"/>
      <c r="G18" s="1243"/>
      <c r="H18" s="1243"/>
      <c r="I18" s="1243"/>
      <c r="J18" s="1243"/>
      <c r="K18" s="109" t="s">
        <v>299</v>
      </c>
      <c r="L18" s="1243" t="s">
        <v>91</v>
      </c>
      <c r="M18" s="1243"/>
      <c r="N18" s="109" t="s">
        <v>229</v>
      </c>
      <c r="O18" s="109" t="s">
        <v>299</v>
      </c>
      <c r="P18" s="1243" t="s">
        <v>91</v>
      </c>
      <c r="Q18" s="1243"/>
      <c r="R18" s="109" t="s">
        <v>229</v>
      </c>
      <c r="S18" s="510" t="s">
        <v>299</v>
      </c>
      <c r="T18" s="1243" t="s">
        <v>91</v>
      </c>
      <c r="U18" s="1243"/>
      <c r="V18" s="510" t="s">
        <v>398</v>
      </c>
      <c r="W18" s="1243"/>
    </row>
    <row r="19" spans="1:24" s="382" customFormat="1" ht="12" customHeight="1">
      <c r="A19" s="381"/>
      <c r="B19" s="381"/>
      <c r="D19" s="39" t="s">
        <v>92</v>
      </c>
      <c r="E19" s="39" t="s">
        <v>48</v>
      </c>
      <c r="F19" s="39" t="s">
        <v>49</v>
      </c>
      <c r="G19" s="39" t="s">
        <v>50</v>
      </c>
      <c r="H19" s="1244" t="s">
        <v>67</v>
      </c>
      <c r="I19" s="1244"/>
      <c r="J19" s="39" t="s">
        <v>68</v>
      </c>
      <c r="K19" s="39" t="s">
        <v>182</v>
      </c>
      <c r="L19" s="1244" t="s">
        <v>183</v>
      </c>
      <c r="M19" s="1244"/>
      <c r="N19" s="39" t="s">
        <v>207</v>
      </c>
      <c r="O19" s="39" t="s">
        <v>208</v>
      </c>
      <c r="P19" s="1244" t="s">
        <v>209</v>
      </c>
      <c r="Q19" s="1244"/>
      <c r="R19" s="39" t="s">
        <v>210</v>
      </c>
      <c r="S19" s="495" t="s">
        <v>209</v>
      </c>
      <c r="T19" s="1244" t="s">
        <v>210</v>
      </c>
      <c r="U19" s="1244"/>
      <c r="V19" s="495" t="s">
        <v>211</v>
      </c>
      <c r="W19" s="39" t="s">
        <v>212</v>
      </c>
    </row>
    <row r="20" spans="1:24" ht="14.25" hidden="1" customHeight="1">
      <c r="C20" s="290"/>
      <c r="D20" s="327">
        <v>0</v>
      </c>
      <c r="E20" s="377"/>
      <c r="F20" s="377"/>
      <c r="G20" s="115"/>
      <c r="H20" s="378"/>
      <c r="I20" s="378"/>
      <c r="J20" s="213"/>
      <c r="K20" s="115"/>
      <c r="L20" s="213"/>
      <c r="M20" s="213"/>
      <c r="N20" s="379"/>
      <c r="O20" s="115"/>
      <c r="P20" s="213"/>
      <c r="Q20" s="213"/>
      <c r="R20" s="380"/>
      <c r="S20" s="512"/>
      <c r="T20" s="561"/>
      <c r="U20" s="561"/>
      <c r="V20" s="598"/>
      <c r="W20" s="115"/>
      <c r="X20" s="168"/>
    </row>
    <row r="21" spans="1:24" s="1180" customFormat="1" ht="17.100000000000001" customHeight="1">
      <c r="A21" s="711">
        <v>6</v>
      </c>
      <c r="C21" s="290"/>
      <c r="D21" s="1246">
        <v>1</v>
      </c>
      <c r="E21" s="1257" t="s">
        <v>584</v>
      </c>
      <c r="F21" s="1258" t="s">
        <v>1412</v>
      </c>
      <c r="G21" s="1261" t="s">
        <v>84</v>
      </c>
      <c r="H21" s="1246"/>
      <c r="I21" s="1246">
        <v>1</v>
      </c>
      <c r="J21" s="1248"/>
      <c r="K21" s="1265" t="s">
        <v>84</v>
      </c>
      <c r="L21" s="1263"/>
      <c r="M21" s="1263" t="s">
        <v>92</v>
      </c>
      <c r="N21" s="1266"/>
      <c r="O21" s="1265" t="s">
        <v>84</v>
      </c>
      <c r="P21" s="1263"/>
      <c r="Q21" s="1263" t="s">
        <v>92</v>
      </c>
      <c r="R21" s="1264"/>
      <c r="S21" s="1265" t="s">
        <v>84</v>
      </c>
      <c r="T21" s="1034"/>
      <c r="U21" s="1034" t="s">
        <v>92</v>
      </c>
      <c r="V21" s="1195"/>
      <c r="W21" s="288"/>
    </row>
    <row r="22" spans="1:24" s="1180" customFormat="1" ht="17.100000000000001" customHeight="1">
      <c r="A22" s="711"/>
      <c r="C22" s="710"/>
      <c r="D22" s="1246"/>
      <c r="E22" s="1257"/>
      <c r="F22" s="1259"/>
      <c r="G22" s="1261"/>
      <c r="H22" s="1246"/>
      <c r="I22" s="1246"/>
      <c r="J22" s="1248"/>
      <c r="K22" s="1265"/>
      <c r="L22" s="1263"/>
      <c r="M22" s="1263"/>
      <c r="N22" s="1266"/>
      <c r="O22" s="1265"/>
      <c r="P22" s="1263"/>
      <c r="Q22" s="1263"/>
      <c r="R22" s="1264"/>
      <c r="S22" s="1265"/>
      <c r="T22" s="1036"/>
      <c r="U22" s="707"/>
      <c r="V22" s="708"/>
      <c r="W22" s="709"/>
    </row>
    <row r="23" spans="1:24" s="1180" customFormat="1" ht="17.100000000000001" customHeight="1">
      <c r="A23" s="711"/>
      <c r="C23" s="710"/>
      <c r="D23" s="1247"/>
      <c r="E23" s="1249"/>
      <c r="F23" s="1259"/>
      <c r="G23" s="1262"/>
      <c r="H23" s="1247"/>
      <c r="I23" s="1247"/>
      <c r="J23" s="1249"/>
      <c r="K23" s="1262"/>
      <c r="L23" s="1247"/>
      <c r="M23" s="1247"/>
      <c r="N23" s="1264"/>
      <c r="O23" s="1262"/>
      <c r="P23" s="1188"/>
      <c r="Q23" s="707"/>
      <c r="R23" s="708"/>
      <c r="S23" s="704"/>
      <c r="T23" s="704"/>
      <c r="U23" s="704"/>
      <c r="V23" s="704"/>
      <c r="W23" s="709"/>
    </row>
    <row r="24" spans="1:24" s="1180" customFormat="1" ht="17.100000000000001" customHeight="1">
      <c r="A24" s="711"/>
      <c r="C24" s="710"/>
      <c r="D24" s="1247"/>
      <c r="E24" s="1249"/>
      <c r="F24" s="1259"/>
      <c r="G24" s="1262"/>
      <c r="H24" s="1247"/>
      <c r="I24" s="1247"/>
      <c r="J24" s="1249"/>
      <c r="K24" s="1262"/>
      <c r="L24" s="707"/>
      <c r="M24" s="708"/>
      <c r="N24" s="708"/>
      <c r="O24" s="708"/>
      <c r="P24" s="708"/>
      <c r="Q24" s="708"/>
      <c r="R24" s="708"/>
      <c r="S24" s="704"/>
      <c r="T24" s="704"/>
      <c r="U24" s="704"/>
      <c r="V24" s="704"/>
      <c r="W24" s="709"/>
    </row>
    <row r="25" spans="1:24" s="1180" customFormat="1" ht="15" customHeight="1">
      <c r="A25" s="711"/>
      <c r="C25" s="710"/>
      <c r="D25" s="1247"/>
      <c r="E25" s="1249"/>
      <c r="F25" s="1260"/>
      <c r="G25" s="1262"/>
      <c r="H25" s="707"/>
      <c r="I25" s="708"/>
      <c r="J25" s="708"/>
      <c r="K25" s="708"/>
      <c r="L25" s="708"/>
      <c r="M25" s="708"/>
      <c r="N25" s="708"/>
      <c r="O25" s="708"/>
      <c r="P25" s="708"/>
      <c r="Q25" s="708"/>
      <c r="R25" s="708"/>
      <c r="S25" s="704"/>
      <c r="T25" s="704"/>
      <c r="U25" s="704"/>
      <c r="V25" s="704"/>
      <c r="W25" s="709"/>
    </row>
    <row r="26" spans="1:24" ht="17.100000000000001" customHeight="1">
      <c r="D26" s="111"/>
      <c r="E26" s="112"/>
      <c r="F26" s="112"/>
      <c r="G26" s="112"/>
      <c r="H26" s="112"/>
      <c r="I26" s="112"/>
      <c r="J26" s="112"/>
      <c r="K26" s="112"/>
      <c r="L26" s="112"/>
      <c r="M26" s="112"/>
      <c r="N26" s="112"/>
      <c r="O26" s="112"/>
      <c r="P26" s="112"/>
      <c r="Q26" s="112"/>
      <c r="R26" s="112"/>
      <c r="S26" s="511"/>
      <c r="T26" s="511"/>
      <c r="U26" s="511"/>
      <c r="V26" s="511"/>
      <c r="W26" s="113"/>
    </row>
    <row r="27" spans="1:24" ht="3" customHeight="1"/>
    <row r="28" spans="1:24" ht="11.25" hidden="1" customHeight="1"/>
    <row r="29" spans="1:24" ht="0.95" customHeight="1"/>
    <row r="30" spans="1:24" ht="23.25" customHeight="1"/>
    <row r="31" spans="1:24" ht="3" customHeight="1"/>
    <row r="32" spans="1:24" ht="17.100000000000001" customHeight="1">
      <c r="E32" s="1239" t="s">
        <v>643</v>
      </c>
      <c r="F32" s="1239"/>
      <c r="G32" s="1239"/>
      <c r="H32" s="1239"/>
      <c r="I32" s="1239"/>
      <c r="J32" s="1239"/>
      <c r="K32" s="1239"/>
      <c r="L32" s="1239"/>
      <c r="M32" s="1239"/>
      <c r="N32" s="1239"/>
      <c r="O32" s="1239"/>
      <c r="P32" s="1239"/>
      <c r="Q32" s="1239"/>
      <c r="R32" s="1239"/>
      <c r="S32" s="1239"/>
      <c r="T32" s="1239"/>
      <c r="U32" s="1239"/>
      <c r="V32" s="1239"/>
      <c r="W32" s="1239"/>
    </row>
    <row r="33" spans="5:23" ht="36.950000000000003" customHeight="1">
      <c r="E33" s="1240" t="s">
        <v>645</v>
      </c>
      <c r="F33" s="1241"/>
      <c r="G33" s="1241"/>
      <c r="H33" s="1241"/>
      <c r="I33" s="1241"/>
      <c r="J33" s="1241"/>
      <c r="K33" s="1241"/>
      <c r="L33" s="1241"/>
      <c r="M33" s="1241"/>
      <c r="N33" s="1241"/>
      <c r="O33" s="1241"/>
      <c r="P33" s="1241"/>
      <c r="Q33" s="1241"/>
      <c r="R33" s="1241"/>
      <c r="S33" s="1241"/>
      <c r="T33" s="1241"/>
      <c r="U33" s="1241"/>
      <c r="V33" s="1241"/>
      <c r="W33" s="1241"/>
    </row>
    <row r="34" spans="5:23" ht="17.100000000000001" customHeight="1">
      <c r="E34" s="1240" t="s">
        <v>646</v>
      </c>
      <c r="F34" s="1241"/>
      <c r="G34" s="1241"/>
      <c r="H34" s="1241"/>
      <c r="I34" s="1241"/>
      <c r="J34" s="1241"/>
      <c r="K34" s="1241"/>
      <c r="L34" s="1241"/>
      <c r="M34" s="1241"/>
      <c r="N34" s="1241"/>
      <c r="O34" s="1241"/>
      <c r="P34" s="1241"/>
      <c r="Q34" s="1241"/>
      <c r="R34" s="1241"/>
      <c r="S34" s="1241"/>
      <c r="T34" s="1241"/>
      <c r="U34" s="1241"/>
      <c r="V34" s="1241"/>
      <c r="W34" s="1241"/>
    </row>
    <row r="35" spans="5:23" ht="27" customHeight="1">
      <c r="E35" s="1240" t="s">
        <v>647</v>
      </c>
      <c r="F35" s="1241"/>
      <c r="G35" s="1241"/>
      <c r="H35" s="1241"/>
      <c r="I35" s="1241"/>
      <c r="J35" s="1241"/>
      <c r="K35" s="1241"/>
      <c r="L35" s="1241"/>
      <c r="M35" s="1241"/>
      <c r="N35" s="1241"/>
      <c r="O35" s="1241"/>
      <c r="P35" s="1241"/>
      <c r="Q35" s="1241"/>
      <c r="R35" s="1241"/>
      <c r="S35" s="1241"/>
      <c r="T35" s="1241"/>
      <c r="U35" s="1241"/>
      <c r="V35" s="1241"/>
      <c r="W35" s="1241"/>
    </row>
    <row r="36" spans="5:23" ht="17.100000000000001" customHeight="1">
      <c r="E36" s="1240" t="s">
        <v>648</v>
      </c>
      <c r="F36" s="1241"/>
      <c r="G36" s="1241"/>
      <c r="H36" s="1241"/>
      <c r="I36" s="1241"/>
      <c r="J36" s="1241"/>
      <c r="K36" s="1241"/>
      <c r="L36" s="1241"/>
      <c r="M36" s="1241"/>
      <c r="N36" s="1241"/>
      <c r="O36" s="1241"/>
      <c r="P36" s="1241"/>
      <c r="Q36" s="1241"/>
      <c r="R36" s="1241"/>
      <c r="S36" s="1241"/>
      <c r="T36" s="1241"/>
      <c r="U36" s="1241"/>
      <c r="V36" s="1241"/>
      <c r="W36" s="1241"/>
    </row>
    <row r="37" spans="5:23" ht="15" customHeight="1">
      <c r="E37" s="745"/>
      <c r="F37" s="210"/>
      <c r="G37" s="210"/>
      <c r="H37" s="210"/>
      <c r="I37" s="210"/>
      <c r="J37" s="210"/>
      <c r="K37" s="210"/>
      <c r="L37" s="210"/>
      <c r="M37" s="210"/>
      <c r="N37" s="210"/>
      <c r="O37" s="210"/>
      <c r="P37" s="210"/>
      <c r="Q37" s="210"/>
      <c r="R37" s="210"/>
      <c r="S37" s="210"/>
      <c r="T37" s="210"/>
      <c r="U37" s="210"/>
      <c r="V37" s="210"/>
      <c r="W37" s="210"/>
    </row>
    <row r="38" spans="5:23" ht="15" customHeight="1">
      <c r="E38" s="1239" t="s">
        <v>644</v>
      </c>
      <c r="F38" s="1239"/>
      <c r="G38" s="1239"/>
      <c r="H38" s="1239"/>
      <c r="I38" s="1239"/>
      <c r="J38" s="1239"/>
      <c r="K38" s="1239"/>
      <c r="L38" s="1239"/>
      <c r="M38" s="1239"/>
      <c r="N38" s="1239"/>
      <c r="O38" s="1239"/>
      <c r="P38" s="1239"/>
      <c r="Q38" s="1239"/>
      <c r="R38" s="1239"/>
      <c r="S38" s="1239"/>
      <c r="T38" s="1239"/>
      <c r="U38" s="1239"/>
      <c r="V38" s="1239"/>
      <c r="W38" s="1239"/>
    </row>
    <row r="39" spans="5:23" ht="17.100000000000001" customHeight="1">
      <c r="E39" s="1240" t="s">
        <v>649</v>
      </c>
      <c r="F39" s="1241"/>
      <c r="G39" s="1241"/>
      <c r="H39" s="1241"/>
      <c r="I39" s="1241"/>
      <c r="J39" s="1241"/>
      <c r="K39" s="1241"/>
      <c r="L39" s="1241"/>
      <c r="M39" s="1241"/>
      <c r="N39" s="1241"/>
      <c r="O39" s="1241"/>
      <c r="P39" s="1241"/>
      <c r="Q39" s="1241"/>
      <c r="R39" s="1241"/>
      <c r="S39" s="1241"/>
      <c r="T39" s="1241"/>
      <c r="U39" s="1241"/>
      <c r="V39" s="1241"/>
      <c r="W39" s="1241"/>
    </row>
    <row r="40" spans="5:23" ht="17.100000000000001" customHeight="1">
      <c r="E40" s="1240" t="s">
        <v>650</v>
      </c>
      <c r="F40" s="1241"/>
      <c r="G40" s="1241"/>
      <c r="H40" s="1241"/>
      <c r="I40" s="1241"/>
      <c r="J40" s="1241"/>
      <c r="K40" s="1241"/>
      <c r="L40" s="1241"/>
      <c r="M40" s="1241"/>
      <c r="N40" s="1241"/>
      <c r="O40" s="1241"/>
      <c r="P40" s="1241"/>
      <c r="Q40" s="1241"/>
      <c r="R40" s="1241"/>
      <c r="S40" s="1241"/>
      <c r="T40" s="1241"/>
      <c r="U40" s="1241"/>
      <c r="V40" s="1241"/>
      <c r="W40" s="1241"/>
    </row>
  </sheetData>
  <sheetProtection algorithmName="SHA-512" hashValue="YrgcyVLyjVMbA3z8CEuKo2zQSri+Nb7ynO9YN8fc1N7p1TkTBEdexAsKK51B+qBt4zYK11mLQj6fs+lHKKclAw==" saltValue="NxccYuh4Yd9MhCX+e2BuBg==" spinCount="100000" sheet="1" objects="1" scenarios="1" formatColumns="0" formatRows="0"/>
  <dataConsolidate leftLabels="1"/>
  <mergeCells count="53">
    <mergeCell ref="P21:P22"/>
    <mergeCell ref="Q21:Q22"/>
    <mergeCell ref="R21:R22"/>
    <mergeCell ref="S21:S22"/>
    <mergeCell ref="K21:K24"/>
    <mergeCell ref="L21:L23"/>
    <mergeCell ref="M21:M23"/>
    <mergeCell ref="N21:N23"/>
    <mergeCell ref="O21:O23"/>
    <mergeCell ref="D21:D25"/>
    <mergeCell ref="E21:E25"/>
    <mergeCell ref="F21:F25"/>
    <mergeCell ref="G21:G25"/>
    <mergeCell ref="H21:H24"/>
    <mergeCell ref="D5:J5"/>
    <mergeCell ref="D17:D18"/>
    <mergeCell ref="E17:E18"/>
    <mergeCell ref="E13:F13"/>
    <mergeCell ref="G9:J9"/>
    <mergeCell ref="D6:J6"/>
    <mergeCell ref="E8:F8"/>
    <mergeCell ref="E9:F9"/>
    <mergeCell ref="E10:F10"/>
    <mergeCell ref="E7:F7"/>
    <mergeCell ref="F17:F18"/>
    <mergeCell ref="E12:F12"/>
    <mergeCell ref="E11:F11"/>
    <mergeCell ref="G7:J7"/>
    <mergeCell ref="G17:G18"/>
    <mergeCell ref="H17:I18"/>
    <mergeCell ref="G8:J8"/>
    <mergeCell ref="J17:J18"/>
    <mergeCell ref="H19:I19"/>
    <mergeCell ref="L19:M19"/>
    <mergeCell ref="E36:W36"/>
    <mergeCell ref="P19:Q19"/>
    <mergeCell ref="W17:W18"/>
    <mergeCell ref="O17:R17"/>
    <mergeCell ref="K17:N17"/>
    <mergeCell ref="T19:U19"/>
    <mergeCell ref="S17:V17"/>
    <mergeCell ref="T18:U18"/>
    <mergeCell ref="L18:M18"/>
    <mergeCell ref="P18:Q18"/>
    <mergeCell ref="I21:I24"/>
    <mergeCell ref="J21:J24"/>
    <mergeCell ref="E38:W38"/>
    <mergeCell ref="E39:W39"/>
    <mergeCell ref="E40:W40"/>
    <mergeCell ref="E32:W32"/>
    <mergeCell ref="E33:W33"/>
    <mergeCell ref="E34:W34"/>
    <mergeCell ref="E35:W35"/>
  </mergeCells>
  <phoneticPr fontId="9" type="noConversion"/>
  <dataValidations xWindow="622" yWindow="221" count="5">
    <dataValidation allowBlank="1" showInputMessage="1" showErrorMessage="1" prompt="Для выбора выполните двойной щелчок левой клавиши мыши по соответствующей ячейке." sqref="G10:G12 G21:G22 K21:K22 O21:O22 S21:S2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N23">
      <formula1>DESCRIPTION_TERRITORY</formula1>
    </dataValidation>
    <dataValidation allowBlank="1" showInputMessage="1" showErrorMessage="1" prompt="Выберите виды деятельности, выполнив двойной щелчок левой кнопки мыши по ячейке." sqref="F21"/>
    <dataValidation type="textLength" operator="lessThanOrEqual" allowBlank="1" showInputMessage="1" showErrorMessage="1" errorTitle="Ошибка" error="Допускается ввод не более 900 символов!" sqref="V21:W21 R21:R22">
      <formula1>900</formula1>
    </dataValidation>
    <dataValidation type="textLength" operator="lessThanOrEqual" allowBlank="1" showInputMessage="1" showErrorMessage="1" errorTitle="Ошибка" error="Допускается ввод не более 900 символов!" sqref="J21:J24">
      <formula1>900</formula1>
    </dataValidation>
  </dataValidations>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1">
    <tabColor indexed="22"/>
  </sheetPr>
  <dimension ref="A1:N19"/>
  <sheetViews>
    <sheetView showGridLines="0" topLeftCell="E1" zoomScaleNormal="100" workbookViewId="0"/>
  </sheetViews>
  <sheetFormatPr defaultColWidth="10.5703125" defaultRowHeight="14.25"/>
  <cols>
    <col min="1" max="1" width="3.7109375" style="560" hidden="1" customWidth="1"/>
    <col min="2" max="4" width="3.7109375" style="554" hidden="1" customWidth="1"/>
    <col min="5" max="5" width="3.7109375" style="500" customWidth="1"/>
    <col min="6" max="6" width="9.7109375" style="493" customWidth="1"/>
    <col min="7" max="7" width="37.7109375" style="493" customWidth="1"/>
    <col min="8" max="8" width="66.85546875" style="493" customWidth="1"/>
    <col min="9" max="9" width="115.7109375" style="493" customWidth="1"/>
    <col min="10" max="11" width="10.5703125" style="554"/>
    <col min="12" max="12" width="11.140625" style="554" customWidth="1"/>
    <col min="13" max="14" width="10.5703125" style="554"/>
    <col min="15" max="16384" width="10.5703125" style="493"/>
  </cols>
  <sheetData>
    <row r="1" spans="1:14" ht="3" customHeight="1">
      <c r="A1" s="560" t="s">
        <v>92</v>
      </c>
    </row>
    <row r="2" spans="1:14" ht="22.5">
      <c r="F2" s="1268" t="s">
        <v>470</v>
      </c>
      <c r="G2" s="1269"/>
      <c r="H2" s="1270"/>
      <c r="I2" s="609"/>
    </row>
    <row r="3" spans="1:14" ht="3" customHeight="1"/>
    <row r="4" spans="1:14" s="539" customFormat="1" ht="11.25">
      <c r="A4" s="559"/>
      <c r="B4" s="559"/>
      <c r="C4" s="559"/>
      <c r="D4" s="559"/>
      <c r="F4" s="1231" t="s">
        <v>445</v>
      </c>
      <c r="G4" s="1231"/>
      <c r="H4" s="1231"/>
      <c r="I4" s="1271" t="s">
        <v>446</v>
      </c>
      <c r="J4" s="559"/>
      <c r="K4" s="559"/>
      <c r="L4" s="559"/>
      <c r="M4" s="559"/>
      <c r="N4" s="559"/>
    </row>
    <row r="5" spans="1:14" s="539" customFormat="1" ht="11.25" customHeight="1">
      <c r="A5" s="559"/>
      <c r="B5" s="559"/>
      <c r="C5" s="559"/>
      <c r="D5" s="559"/>
      <c r="F5" s="575" t="s">
        <v>91</v>
      </c>
      <c r="G5" s="587" t="s">
        <v>448</v>
      </c>
      <c r="H5" s="574" t="s">
        <v>439</v>
      </c>
      <c r="I5" s="1271"/>
      <c r="J5" s="559"/>
      <c r="K5" s="559"/>
      <c r="L5" s="559"/>
      <c r="M5" s="559"/>
      <c r="N5" s="559"/>
    </row>
    <row r="6" spans="1:14" s="539" customFormat="1" ht="12" customHeight="1">
      <c r="A6" s="559"/>
      <c r="B6" s="559"/>
      <c r="C6" s="559"/>
      <c r="D6" s="559"/>
      <c r="F6" s="576" t="s">
        <v>92</v>
      </c>
      <c r="G6" s="578">
        <v>2</v>
      </c>
      <c r="H6" s="579">
        <v>3</v>
      </c>
      <c r="I6" s="577">
        <v>4</v>
      </c>
      <c r="J6" s="559">
        <v>4</v>
      </c>
      <c r="K6" s="559"/>
      <c r="L6" s="559"/>
      <c r="M6" s="559"/>
      <c r="N6" s="559"/>
    </row>
    <row r="7" spans="1:14" s="539" customFormat="1" ht="18.75">
      <c r="A7" s="559"/>
      <c r="B7" s="559"/>
      <c r="C7" s="559"/>
      <c r="D7" s="559"/>
      <c r="F7" s="585">
        <v>1</v>
      </c>
      <c r="G7" s="601" t="s">
        <v>471</v>
      </c>
      <c r="H7" s="573" t="str">
        <f>IF(dateCh="","",dateCh)</f>
        <v>11.05.2022</v>
      </c>
      <c r="I7" s="550" t="s">
        <v>472</v>
      </c>
      <c r="J7" s="584"/>
      <c r="K7" s="559"/>
      <c r="L7" s="559"/>
      <c r="M7" s="559"/>
      <c r="N7" s="559"/>
    </row>
    <row r="8" spans="1:14" s="539" customFormat="1" ht="45">
      <c r="A8" s="1272">
        <v>1</v>
      </c>
      <c r="B8" s="559"/>
      <c r="C8" s="559"/>
      <c r="D8" s="559"/>
      <c r="F8" s="585" t="str">
        <f>"2." &amp;mergeValue(A8)</f>
        <v>2.1</v>
      </c>
      <c r="G8" s="601" t="s">
        <v>473</v>
      </c>
      <c r="H8" s="573"/>
      <c r="I8" s="550" t="s">
        <v>568</v>
      </c>
      <c r="J8" s="584"/>
      <c r="K8" s="559"/>
      <c r="L8" s="559"/>
      <c r="M8" s="559"/>
      <c r="N8" s="559"/>
    </row>
    <row r="9" spans="1:14" s="539" customFormat="1" ht="22.5">
      <c r="A9" s="1272"/>
      <c r="B9" s="559"/>
      <c r="C9" s="559"/>
      <c r="D9" s="559"/>
      <c r="F9" s="585" t="str">
        <f>"3." &amp;mergeValue(A9)</f>
        <v>3.1</v>
      </c>
      <c r="G9" s="601" t="s">
        <v>474</v>
      </c>
      <c r="H9" s="573"/>
      <c r="I9" s="550" t="s">
        <v>566</v>
      </c>
      <c r="J9" s="584"/>
      <c r="K9" s="559"/>
      <c r="L9" s="559"/>
      <c r="M9" s="559"/>
      <c r="N9" s="559"/>
    </row>
    <row r="10" spans="1:14" s="539" customFormat="1" ht="22.5">
      <c r="A10" s="1272"/>
      <c r="B10" s="559"/>
      <c r="C10" s="559"/>
      <c r="D10" s="559"/>
      <c r="F10" s="585" t="str">
        <f>"4."&amp;mergeValue(A10)</f>
        <v>4.1</v>
      </c>
      <c r="G10" s="601" t="s">
        <v>475</v>
      </c>
      <c r="H10" s="574" t="s">
        <v>449</v>
      </c>
      <c r="I10" s="550"/>
      <c r="J10" s="584"/>
      <c r="K10" s="559"/>
      <c r="L10" s="559"/>
      <c r="M10" s="559"/>
      <c r="N10" s="559"/>
    </row>
    <row r="11" spans="1:14" s="539" customFormat="1" ht="18.75">
      <c r="A11" s="1272"/>
      <c r="B11" s="1272">
        <v>1</v>
      </c>
      <c r="C11" s="592"/>
      <c r="D11" s="592"/>
      <c r="F11" s="585" t="str">
        <f>"4."&amp;mergeValue(A11) &amp;"."&amp;mergeValue(B11)</f>
        <v>4.1.1</v>
      </c>
      <c r="G11" s="580" t="s">
        <v>570</v>
      </c>
      <c r="H11" s="573" t="str">
        <f>IF(region_name="","",region_name)</f>
        <v>Челябинская область</v>
      </c>
      <c r="I11" s="550" t="s">
        <v>478</v>
      </c>
      <c r="J11" s="584"/>
      <c r="K11" s="559"/>
      <c r="L11" s="559"/>
      <c r="M11" s="559"/>
      <c r="N11" s="559"/>
    </row>
    <row r="12" spans="1:14" s="539" customFormat="1" ht="22.5">
      <c r="A12" s="1272"/>
      <c r="B12" s="1272"/>
      <c r="C12" s="1272">
        <v>1</v>
      </c>
      <c r="D12" s="592"/>
      <c r="F12" s="585" t="str">
        <f>"4."&amp;mergeValue(A12) &amp;"."&amp;mergeValue(B12)&amp;"."&amp;mergeValue(C12)</f>
        <v>4.1.1.1</v>
      </c>
      <c r="G12" s="591" t="s">
        <v>476</v>
      </c>
      <c r="H12" s="573"/>
      <c r="I12" s="550" t="s">
        <v>479</v>
      </c>
      <c r="J12" s="584"/>
      <c r="K12" s="559"/>
      <c r="L12" s="559"/>
      <c r="M12" s="559"/>
      <c r="N12" s="559"/>
    </row>
    <row r="13" spans="1:14" s="539" customFormat="1" ht="39" customHeight="1">
      <c r="A13" s="1272"/>
      <c r="B13" s="1272"/>
      <c r="C13" s="1272"/>
      <c r="D13" s="592">
        <v>1</v>
      </c>
      <c r="F13" s="585" t="str">
        <f>"4."&amp;mergeValue(A13) &amp;"."&amp;mergeValue(B13)&amp;"."&amp;mergeValue(C13)&amp;"."&amp;mergeValue(D13)</f>
        <v>4.1.1.1.1</v>
      </c>
      <c r="G13" s="602" t="s">
        <v>477</v>
      </c>
      <c r="H13" s="573"/>
      <c r="I13" s="1273" t="s">
        <v>569</v>
      </c>
      <c r="J13" s="584"/>
      <c r="K13" s="559"/>
      <c r="L13" s="559"/>
      <c r="M13" s="559"/>
      <c r="N13" s="559"/>
    </row>
    <row r="14" spans="1:14" s="539" customFormat="1" ht="18.75">
      <c r="A14" s="1272"/>
      <c r="B14" s="1272"/>
      <c r="C14" s="1272"/>
      <c r="D14" s="592"/>
      <c r="F14" s="588"/>
      <c r="G14" s="520" t="s">
        <v>4</v>
      </c>
      <c r="H14" s="593"/>
      <c r="I14" s="1273"/>
      <c r="J14" s="584"/>
      <c r="K14" s="559"/>
      <c r="L14" s="559"/>
      <c r="M14" s="559"/>
      <c r="N14" s="559"/>
    </row>
    <row r="15" spans="1:14" s="539" customFormat="1" ht="18.75">
      <c r="A15" s="1272"/>
      <c r="B15" s="1272"/>
      <c r="C15" s="592"/>
      <c r="D15" s="592"/>
      <c r="F15" s="603"/>
      <c r="G15" s="546" t="s">
        <v>401</v>
      </c>
      <c r="H15" s="604"/>
      <c r="I15" s="605"/>
      <c r="J15" s="584"/>
      <c r="K15" s="559"/>
      <c r="L15" s="559"/>
      <c r="M15" s="559"/>
      <c r="N15" s="559"/>
    </row>
    <row r="16" spans="1:14" s="539" customFormat="1" ht="18.75">
      <c r="A16" s="1272"/>
      <c r="B16" s="559"/>
      <c r="C16" s="559"/>
      <c r="D16" s="559"/>
      <c r="F16" s="588"/>
      <c r="G16" s="528" t="s">
        <v>483</v>
      </c>
      <c r="H16" s="589"/>
      <c r="I16" s="590"/>
      <c r="J16" s="584"/>
      <c r="K16" s="559"/>
      <c r="L16" s="559"/>
      <c r="M16" s="559"/>
      <c r="N16" s="559"/>
    </row>
    <row r="17" spans="1:14" s="539" customFormat="1" ht="18.75">
      <c r="A17" s="559"/>
      <c r="B17" s="559"/>
      <c r="C17" s="559"/>
      <c r="D17" s="559"/>
      <c r="F17" s="588"/>
      <c r="G17" s="535" t="s">
        <v>482</v>
      </c>
      <c r="H17" s="589"/>
      <c r="I17" s="590"/>
      <c r="J17" s="584"/>
      <c r="K17" s="559"/>
      <c r="L17" s="559"/>
      <c r="M17" s="559"/>
      <c r="N17" s="559"/>
    </row>
    <row r="18" spans="1:14" s="582" customFormat="1" ht="3" customHeight="1">
      <c r="A18" s="583"/>
      <c r="B18" s="583"/>
      <c r="C18" s="583"/>
      <c r="D18" s="583"/>
      <c r="F18" s="594"/>
      <c r="G18" s="595"/>
      <c r="H18" s="596"/>
      <c r="I18" s="597"/>
      <c r="J18" s="583"/>
      <c r="K18" s="583"/>
      <c r="L18" s="583"/>
      <c r="M18" s="583"/>
      <c r="N18" s="583"/>
    </row>
    <row r="19" spans="1:14" s="582" customFormat="1" ht="15" customHeight="1">
      <c r="A19" s="583"/>
      <c r="B19" s="583"/>
      <c r="C19" s="583"/>
      <c r="D19" s="583"/>
      <c r="F19" s="581"/>
      <c r="G19" s="1267" t="s">
        <v>571</v>
      </c>
      <c r="H19" s="1267"/>
      <c r="I19" s="563"/>
      <c r="J19" s="583"/>
      <c r="K19" s="583"/>
      <c r="L19" s="583"/>
      <c r="M19" s="583"/>
      <c r="N19" s="583"/>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1">
    <tabColor rgb="FFEAEBEE"/>
    <pageSetUpPr fitToPage="1"/>
  </sheetPr>
  <dimension ref="A1:AB34"/>
  <sheetViews>
    <sheetView showGridLines="0" topLeftCell="I4" zoomScaleNormal="100" workbookViewId="0"/>
  </sheetViews>
  <sheetFormatPr defaultColWidth="10.5703125" defaultRowHeight="14.25"/>
  <cols>
    <col min="1" max="6" width="10.5703125" style="554" hidden="1" customWidth="1"/>
    <col min="7" max="8" width="9.140625" style="560" hidden="1" customWidth="1"/>
    <col min="9" max="9" width="3.7109375" style="501" customWidth="1"/>
    <col min="10" max="11" width="3.7109375" style="500" customWidth="1"/>
    <col min="12" max="12" width="12.7109375" style="493" customWidth="1"/>
    <col min="13" max="13" width="44.7109375" style="493" customWidth="1"/>
    <col min="14" max="14" width="1.7109375" style="493" hidden="1" customWidth="1"/>
    <col min="15" max="15" width="29.7109375" style="493" hidden="1" customWidth="1"/>
    <col min="16" max="17" width="23.7109375" style="493" hidden="1" customWidth="1"/>
    <col min="18" max="18" width="11.7109375" style="493" customWidth="1"/>
    <col min="19" max="19" width="3.7109375" style="493" customWidth="1"/>
    <col min="20" max="20" width="11.7109375" style="493" customWidth="1"/>
    <col min="21" max="21" width="8.5703125" style="493" hidden="1" customWidth="1"/>
    <col min="22" max="22" width="4.7109375" style="493" customWidth="1"/>
    <col min="23" max="23" width="115.7109375" style="493" customWidth="1"/>
    <col min="24" max="25" width="10.5703125" style="554"/>
    <col min="26" max="26" width="11.140625" style="554" customWidth="1"/>
    <col min="27" max="28" width="10.5703125" style="554"/>
    <col min="29" max="16384" width="10.5703125" style="493"/>
  </cols>
  <sheetData>
    <row r="1" spans="1:28" hidden="1">
      <c r="Q1" s="552"/>
      <c r="R1" s="552"/>
    </row>
    <row r="2" spans="1:28" hidden="1">
      <c r="U2" s="552"/>
    </row>
    <row r="3" spans="1:28" hidden="1"/>
    <row r="4" spans="1:28" ht="3" customHeight="1">
      <c r="J4" s="499"/>
      <c r="K4" s="499"/>
      <c r="L4" s="494"/>
      <c r="M4" s="494"/>
      <c r="N4" s="494"/>
      <c r="O4" s="502"/>
      <c r="P4" s="502"/>
      <c r="Q4" s="502"/>
      <c r="R4" s="502"/>
      <c r="S4" s="502"/>
      <c r="T4" s="502"/>
      <c r="U4" s="502"/>
    </row>
    <row r="5" spans="1:28" ht="26.1" customHeight="1">
      <c r="J5" s="499"/>
      <c r="K5" s="499"/>
      <c r="L5" s="1301" t="s">
        <v>717</v>
      </c>
      <c r="M5" s="1301"/>
      <c r="N5" s="1301"/>
      <c r="O5" s="1301"/>
      <c r="P5" s="1301"/>
      <c r="Q5" s="1301"/>
      <c r="R5" s="1301"/>
      <c r="S5" s="1301"/>
      <c r="T5" s="1301"/>
      <c r="U5" s="633"/>
    </row>
    <row r="6" spans="1:28" ht="3" customHeight="1">
      <c r="J6" s="499"/>
      <c r="K6" s="499"/>
      <c r="L6" s="494"/>
      <c r="M6" s="494"/>
      <c r="N6" s="494"/>
      <c r="O6" s="498"/>
      <c r="P6" s="498"/>
      <c r="Q6" s="498"/>
      <c r="R6" s="498"/>
      <c r="S6" s="498"/>
      <c r="T6" s="498"/>
      <c r="U6" s="498"/>
      <c r="V6" s="502"/>
    </row>
    <row r="7" spans="1:28"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28" s="539" customFormat="1" ht="18.75">
      <c r="A8" s="559"/>
      <c r="B8" s="559"/>
      <c r="C8" s="559"/>
      <c r="D8" s="559"/>
      <c r="E8" s="559"/>
      <c r="F8" s="559"/>
      <c r="G8" s="559"/>
      <c r="H8" s="559"/>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551"/>
      <c r="V8" s="551"/>
      <c r="W8" s="489"/>
      <c r="X8" s="559"/>
      <c r="Y8" s="559"/>
      <c r="Z8" s="559"/>
      <c r="AA8" s="559"/>
      <c r="AB8" s="559"/>
    </row>
    <row r="9" spans="1:28" s="539" customFormat="1" ht="22.5">
      <c r="A9" s="559"/>
      <c r="B9" s="559"/>
      <c r="C9" s="559"/>
      <c r="D9" s="559"/>
      <c r="E9" s="559"/>
      <c r="F9" s="559"/>
      <c r="G9" s="559"/>
      <c r="H9" s="559"/>
      <c r="L9" s="522"/>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551"/>
      <c r="V9" s="551"/>
      <c r="W9" s="489"/>
      <c r="X9" s="559"/>
      <c r="Y9" s="559"/>
      <c r="Z9" s="559"/>
      <c r="AA9" s="559"/>
      <c r="AB9" s="559"/>
    </row>
    <row r="10" spans="1:28" s="746" customFormat="1" ht="5.25" hidden="1">
      <c r="A10" s="1121"/>
      <c r="B10" s="1121"/>
      <c r="C10" s="1121"/>
      <c r="D10" s="1121"/>
      <c r="E10" s="1121"/>
      <c r="F10" s="1121"/>
      <c r="G10" s="1121"/>
      <c r="H10" s="1121"/>
      <c r="L10" s="1139"/>
      <c r="M10" s="1046"/>
      <c r="O10" s="1277"/>
      <c r="P10" s="1277"/>
      <c r="Q10" s="1277"/>
      <c r="R10" s="1277"/>
      <c r="S10" s="1277"/>
      <c r="T10" s="1277"/>
      <c r="U10" s="780"/>
      <c r="V10" s="780"/>
      <c r="X10" s="1121"/>
      <c r="Y10" s="1121"/>
      <c r="Z10" s="1121"/>
      <c r="AA10" s="1121"/>
      <c r="AB10" s="1121"/>
    </row>
    <row r="11" spans="1:28" s="539" customFormat="1" ht="11.25" hidden="1">
      <c r="A11" s="559"/>
      <c r="B11" s="559"/>
      <c r="C11" s="559"/>
      <c r="D11" s="559"/>
      <c r="E11" s="559"/>
      <c r="F11" s="559"/>
      <c r="G11" s="559"/>
      <c r="H11" s="559"/>
      <c r="L11" s="1302"/>
      <c r="M11" s="1302"/>
      <c r="N11" s="536"/>
      <c r="O11" s="551"/>
      <c r="P11" s="551"/>
      <c r="Q11" s="551"/>
      <c r="R11" s="551"/>
      <c r="S11" s="551"/>
      <c r="T11" s="551"/>
      <c r="U11" s="557" t="s">
        <v>371</v>
      </c>
      <c r="X11" s="559"/>
      <c r="Y11" s="559"/>
      <c r="Z11" s="559"/>
      <c r="AA11" s="559"/>
      <c r="AB11" s="559"/>
    </row>
    <row r="12" spans="1:28">
      <c r="J12" s="499"/>
      <c r="K12" s="499"/>
      <c r="L12" s="494"/>
      <c r="M12" s="494"/>
      <c r="N12" s="472"/>
      <c r="O12" s="1279"/>
      <c r="P12" s="1279"/>
      <c r="Q12" s="1279"/>
      <c r="R12" s="1279"/>
      <c r="S12" s="1279"/>
      <c r="T12" s="1279"/>
      <c r="U12" s="1279"/>
    </row>
    <row r="13" spans="1:28">
      <c r="J13" s="499"/>
      <c r="K13" s="499"/>
      <c r="L13" s="1231" t="s">
        <v>445</v>
      </c>
      <c r="M13" s="1231"/>
      <c r="N13" s="1231"/>
      <c r="O13" s="1231"/>
      <c r="P13" s="1231"/>
      <c r="Q13" s="1231"/>
      <c r="R13" s="1231"/>
      <c r="S13" s="1231"/>
      <c r="T13" s="1231"/>
      <c r="U13" s="1231"/>
      <c r="V13" s="1231"/>
      <c r="W13" s="1231" t="s">
        <v>446</v>
      </c>
    </row>
    <row r="14" spans="1:28" ht="14.25" customHeight="1">
      <c r="J14" s="499"/>
      <c r="K14" s="499"/>
      <c r="L14" s="1285" t="s">
        <v>91</v>
      </c>
      <c r="M14" s="1285" t="s">
        <v>602</v>
      </c>
      <c r="N14" s="630"/>
      <c r="O14" s="1286" t="s">
        <v>604</v>
      </c>
      <c r="P14" s="1287"/>
      <c r="Q14" s="1287"/>
      <c r="R14" s="1287"/>
      <c r="S14" s="1287"/>
      <c r="T14" s="1288"/>
      <c r="U14" s="1296" t="s">
        <v>339</v>
      </c>
      <c r="V14" s="1282" t="s">
        <v>274</v>
      </c>
      <c r="W14" s="1231"/>
    </row>
    <row r="15" spans="1:28" ht="14.25" customHeight="1">
      <c r="J15" s="499"/>
      <c r="K15" s="499"/>
      <c r="L15" s="1285"/>
      <c r="M15" s="1285"/>
      <c r="N15" s="631"/>
      <c r="O15" s="1291" t="s">
        <v>578</v>
      </c>
      <c r="P15" s="1289" t="s">
        <v>270</v>
      </c>
      <c r="Q15" s="1290"/>
      <c r="R15" s="1293" t="s">
        <v>615</v>
      </c>
      <c r="S15" s="1294"/>
      <c r="T15" s="1295"/>
      <c r="U15" s="1297"/>
      <c r="V15" s="1283"/>
      <c r="W15" s="1231"/>
    </row>
    <row r="16" spans="1:28" ht="33.75" customHeight="1">
      <c r="J16" s="499"/>
      <c r="K16" s="499"/>
      <c r="L16" s="1285"/>
      <c r="M16" s="1285"/>
      <c r="N16" s="632"/>
      <c r="O16" s="1292"/>
      <c r="P16" s="505" t="s">
        <v>579</v>
      </c>
      <c r="Q16" s="505" t="s">
        <v>6</v>
      </c>
      <c r="R16" s="506" t="s">
        <v>273</v>
      </c>
      <c r="S16" s="1280" t="s">
        <v>272</v>
      </c>
      <c r="T16" s="1281"/>
      <c r="U16" s="1298"/>
      <c r="V16" s="1284"/>
      <c r="W16" s="1231"/>
    </row>
    <row r="17" spans="1:28">
      <c r="J17" s="499"/>
      <c r="K17" s="538">
        <v>1</v>
      </c>
      <c r="L17" s="616" t="s">
        <v>92</v>
      </c>
      <c r="M17" s="616" t="s">
        <v>48</v>
      </c>
      <c r="N17" s="618" t="str">
        <f ca="1">OFFSET(N17,0,-1)</f>
        <v>2</v>
      </c>
      <c r="O17" s="617">
        <f ca="1">OFFSET(O17,0,-1)+1</f>
        <v>3</v>
      </c>
      <c r="P17" s="617">
        <f ca="1">OFFSET(P17,0,-1)+1</f>
        <v>4</v>
      </c>
      <c r="Q17" s="617">
        <f ca="1">OFFSET(Q17,0,-1)+1</f>
        <v>5</v>
      </c>
      <c r="R17" s="617">
        <f ca="1">OFFSET(R17,0,-1)+1</f>
        <v>6</v>
      </c>
      <c r="S17" s="1303">
        <f ca="1">OFFSET(S17,0,-1)+1</f>
        <v>7</v>
      </c>
      <c r="T17" s="1303"/>
      <c r="U17" s="617">
        <f ca="1">OFFSET(U17,0,-2)+1</f>
        <v>8</v>
      </c>
      <c r="V17" s="618">
        <f ca="1">OFFSET(V17,0,-1)</f>
        <v>8</v>
      </c>
      <c r="W17" s="617">
        <f ca="1">OFFSET(W17,0,-1)+1</f>
        <v>9</v>
      </c>
    </row>
    <row r="18" spans="1:28" ht="22.5">
      <c r="A18" s="1304">
        <v>1</v>
      </c>
      <c r="B18" s="795"/>
      <c r="C18" s="795"/>
      <c r="D18" s="795"/>
      <c r="E18" s="796"/>
      <c r="F18" s="797"/>
      <c r="G18" s="797"/>
      <c r="H18" s="797"/>
      <c r="I18" s="798"/>
      <c r="J18" s="793"/>
      <c r="K18" s="800"/>
      <c r="L18" s="562">
        <f>mergeValue(A18)</f>
        <v>1</v>
      </c>
      <c r="M18" s="610" t="s">
        <v>19</v>
      </c>
      <c r="N18" s="615"/>
      <c r="O18" s="1305"/>
      <c r="P18" s="1305"/>
      <c r="Q18" s="1305"/>
      <c r="R18" s="1305"/>
      <c r="S18" s="1305"/>
      <c r="T18" s="1305"/>
      <c r="U18" s="1305"/>
      <c r="V18" s="1305"/>
      <c r="W18" s="599" t="s">
        <v>718</v>
      </c>
      <c r="Y18" s="558"/>
      <c r="Z18" s="558" t="str">
        <f t="shared" ref="Z18:Z31" si="0">IF(M18="","",M18 )</f>
        <v>Наименование тарифа</v>
      </c>
      <c r="AA18" s="558"/>
      <c r="AB18" s="558"/>
    </row>
    <row r="19" spans="1:28" ht="22.5">
      <c r="A19" s="1304"/>
      <c r="B19" s="1304">
        <v>1</v>
      </c>
      <c r="C19" s="795"/>
      <c r="D19" s="795"/>
      <c r="E19" s="797"/>
      <c r="F19" s="797"/>
      <c r="G19" s="797"/>
      <c r="H19" s="797"/>
      <c r="I19" s="792"/>
      <c r="J19" s="791"/>
      <c r="K19" s="794"/>
      <c r="L19" s="562" t="str">
        <f>mergeValue(A19) &amp;"."&amp; mergeValue(B19)</f>
        <v>1.1</v>
      </c>
      <c r="M19" s="516" t="s">
        <v>15</v>
      </c>
      <c r="N19" s="615"/>
      <c r="O19" s="1305"/>
      <c r="P19" s="1305"/>
      <c r="Q19" s="1305"/>
      <c r="R19" s="1305"/>
      <c r="S19" s="1305"/>
      <c r="T19" s="1305"/>
      <c r="U19" s="1305"/>
      <c r="V19" s="1305"/>
      <c r="W19" s="599" t="s">
        <v>459</v>
      </c>
      <c r="Y19" s="558"/>
      <c r="Z19" s="558" t="str">
        <f t="shared" si="0"/>
        <v>Территория действия тарифа</v>
      </c>
      <c r="AA19" s="558"/>
      <c r="AB19" s="558"/>
    </row>
    <row r="20" spans="1:28" ht="22.5">
      <c r="A20" s="1304"/>
      <c r="B20" s="1304"/>
      <c r="C20" s="1304">
        <v>1</v>
      </c>
      <c r="D20" s="795"/>
      <c r="E20" s="797"/>
      <c r="F20" s="797"/>
      <c r="G20" s="797"/>
      <c r="H20" s="797"/>
      <c r="I20" s="799"/>
      <c r="J20" s="791"/>
      <c r="K20" s="794"/>
      <c r="L20" s="562" t="str">
        <f>mergeValue(A20) &amp;"."&amp; mergeValue(B20)&amp;"."&amp; mergeValue(C20)</f>
        <v>1.1.1</v>
      </c>
      <c r="M20" s="517" t="s">
        <v>7</v>
      </c>
      <c r="N20" s="615"/>
      <c r="O20" s="1305"/>
      <c r="P20" s="1305"/>
      <c r="Q20" s="1305"/>
      <c r="R20" s="1305"/>
      <c r="S20" s="1305"/>
      <c r="T20" s="1305"/>
      <c r="U20" s="1305"/>
      <c r="V20" s="1305"/>
      <c r="W20" s="599" t="s">
        <v>600</v>
      </c>
      <c r="Y20" s="558"/>
      <c r="Z20" s="558" t="str">
        <f t="shared" si="0"/>
        <v xml:space="preserve">Наименование системы теплоснабжения </v>
      </c>
      <c r="AA20" s="558"/>
      <c r="AB20" s="558"/>
    </row>
    <row r="21" spans="1:28" ht="22.5">
      <c r="A21" s="1304"/>
      <c r="B21" s="1304"/>
      <c r="C21" s="1304"/>
      <c r="D21" s="1304">
        <v>1</v>
      </c>
      <c r="E21" s="797"/>
      <c r="F21" s="797"/>
      <c r="G21" s="797"/>
      <c r="H21" s="797"/>
      <c r="I21" s="799"/>
      <c r="J21" s="791"/>
      <c r="K21" s="794"/>
      <c r="L21" s="562" t="str">
        <f>mergeValue(A21) &amp;"."&amp; mergeValue(B21)&amp;"."&amp; mergeValue(C21)&amp;"."&amp; mergeValue(D21)</f>
        <v>1.1.1.1</v>
      </c>
      <c r="M21" s="518" t="s">
        <v>21</v>
      </c>
      <c r="N21" s="615"/>
      <c r="O21" s="1305"/>
      <c r="P21" s="1305"/>
      <c r="Q21" s="1305"/>
      <c r="R21" s="1305"/>
      <c r="S21" s="1305"/>
      <c r="T21" s="1305"/>
      <c r="U21" s="1305"/>
      <c r="V21" s="1305"/>
      <c r="W21" s="599" t="s">
        <v>601</v>
      </c>
      <c r="Y21" s="558"/>
      <c r="Z21" s="558" t="str">
        <f t="shared" si="0"/>
        <v xml:space="preserve">Источник тепловой энергии  </v>
      </c>
      <c r="AA21" s="558"/>
      <c r="AB21" s="558"/>
    </row>
    <row r="22" spans="1:28" ht="78.75">
      <c r="A22" s="1304"/>
      <c r="B22" s="1304"/>
      <c r="C22" s="1304"/>
      <c r="D22" s="1304"/>
      <c r="E22" s="1304">
        <v>1</v>
      </c>
      <c r="F22" s="797"/>
      <c r="G22" s="797"/>
      <c r="H22" s="795">
        <v>1</v>
      </c>
      <c r="I22" s="1304">
        <v>1</v>
      </c>
      <c r="J22" s="797"/>
      <c r="K22" s="802"/>
      <c r="L22" s="562" t="str">
        <f>mergeValue(A22) &amp;"."&amp; mergeValue(B22)&amp;"."&amp; mergeValue(C22)&amp;"."&amp; mergeValue(D22)&amp;"."&amp; mergeValue(E22)</f>
        <v>1.1.1.1.1</v>
      </c>
      <c r="M22" s="524" t="s">
        <v>8</v>
      </c>
      <c r="N22" s="615"/>
      <c r="O22" s="1306"/>
      <c r="P22" s="1306"/>
      <c r="Q22" s="1306"/>
      <c r="R22" s="1306"/>
      <c r="S22" s="1306"/>
      <c r="T22" s="1306"/>
      <c r="U22" s="1306"/>
      <c r="V22" s="1306"/>
      <c r="W22" s="599" t="s">
        <v>719</v>
      </c>
      <c r="Y22" s="558"/>
      <c r="Z22" s="558" t="str">
        <f t="shared" si="0"/>
        <v>Схема подключения теплопотребляющей установки к коллектору источника тепловой энергии</v>
      </c>
      <c r="AA22" s="558"/>
      <c r="AB22" s="558"/>
    </row>
    <row r="23" spans="1:28" ht="33.75">
      <c r="A23" s="1304"/>
      <c r="B23" s="1304"/>
      <c r="C23" s="1304"/>
      <c r="D23" s="1304"/>
      <c r="E23" s="1304"/>
      <c r="F23" s="1304">
        <v>1</v>
      </c>
      <c r="G23" s="795"/>
      <c r="H23" s="795"/>
      <c r="I23" s="1304"/>
      <c r="J23" s="1304">
        <v>1</v>
      </c>
      <c r="K23" s="803"/>
      <c r="L23" s="562" t="str">
        <f>mergeValue(A23) &amp;"."&amp; mergeValue(B23)&amp;"."&amp; mergeValue(C23)&amp;"."&amp; mergeValue(D23)&amp;"."&amp; mergeValue(E23)&amp;"."&amp; mergeValue(F23)</f>
        <v>1.1.1.1.1.1</v>
      </c>
      <c r="M23" s="525" t="s">
        <v>9</v>
      </c>
      <c r="N23" s="615"/>
      <c r="O23" s="1307"/>
      <c r="P23" s="1308"/>
      <c r="Q23" s="1308"/>
      <c r="R23" s="1308"/>
      <c r="S23" s="1308"/>
      <c r="T23" s="1308"/>
      <c r="U23" s="1308"/>
      <c r="V23" s="1309"/>
      <c r="W23" s="599" t="s">
        <v>720</v>
      </c>
      <c r="Y23" s="558"/>
      <c r="Z23" s="558" t="str">
        <f t="shared" si="0"/>
        <v>Группа потребителей</v>
      </c>
      <c r="AA23" s="558"/>
      <c r="AB23" s="558"/>
    </row>
    <row r="24" spans="1:28" ht="122.1" customHeight="1">
      <c r="A24" s="1304"/>
      <c r="B24" s="1304"/>
      <c r="C24" s="1304"/>
      <c r="D24" s="1304"/>
      <c r="E24" s="1304"/>
      <c r="F24" s="1304"/>
      <c r="G24" s="795">
        <v>1</v>
      </c>
      <c r="H24" s="795"/>
      <c r="I24" s="1304"/>
      <c r="J24" s="1304"/>
      <c r="K24" s="803">
        <v>1</v>
      </c>
      <c r="L24" s="562" t="str">
        <f>mergeValue(A24) &amp;"."&amp; mergeValue(B24)&amp;"."&amp; mergeValue(C24)&amp;"."&amp; mergeValue(D24)&amp;"."&amp; mergeValue(E24)&amp;"."&amp; mergeValue(F24)&amp;"."&amp; mergeValue(G24)</f>
        <v>1.1.1.1.1.1.1</v>
      </c>
      <c r="M24" s="1088"/>
      <c r="N24" s="615"/>
      <c r="O24" s="532"/>
      <c r="P24" s="532"/>
      <c r="Q24" s="1040"/>
      <c r="R24" s="1310"/>
      <c r="S24" s="1300" t="s">
        <v>83</v>
      </c>
      <c r="T24" s="1299"/>
      <c r="U24" s="1300" t="s">
        <v>84</v>
      </c>
      <c r="V24" s="532"/>
      <c r="W24" s="1274" t="s">
        <v>721</v>
      </c>
      <c r="X24" s="554" t="str">
        <f>strCheckDate(O25:V25)</f>
        <v/>
      </c>
      <c r="Y24" s="558"/>
      <c r="Z24" s="558" t="str">
        <f t="shared" si="0"/>
        <v/>
      </c>
      <c r="AA24" s="558"/>
      <c r="AB24" s="558"/>
    </row>
    <row r="25" spans="1:28" ht="11.25" hidden="1">
      <c r="A25" s="1304"/>
      <c r="B25" s="1304"/>
      <c r="C25" s="1304"/>
      <c r="D25" s="1304"/>
      <c r="E25" s="1304"/>
      <c r="F25" s="1304"/>
      <c r="G25" s="795"/>
      <c r="H25" s="795"/>
      <c r="I25" s="1304"/>
      <c r="J25" s="1304"/>
      <c r="K25" s="803"/>
      <c r="L25" s="569"/>
      <c r="M25" s="615"/>
      <c r="N25" s="615"/>
      <c r="O25" s="532"/>
      <c r="P25" s="532"/>
      <c r="Q25" s="553" t="str">
        <f>R24 &amp; "-" &amp; T24</f>
        <v>-</v>
      </c>
      <c r="R25" s="1299"/>
      <c r="S25" s="1300"/>
      <c r="T25" s="1299"/>
      <c r="U25" s="1300"/>
      <c r="V25" s="532"/>
      <c r="W25" s="1275"/>
      <c r="Y25" s="558"/>
      <c r="Z25" s="558" t="str">
        <f t="shared" si="0"/>
        <v/>
      </c>
      <c r="AA25" s="558"/>
      <c r="AB25" s="558"/>
    </row>
    <row r="26" spans="1:28" ht="15" customHeight="1">
      <c r="A26" s="1304"/>
      <c r="B26" s="1304"/>
      <c r="C26" s="1304"/>
      <c r="D26" s="1304"/>
      <c r="E26" s="1304"/>
      <c r="F26" s="1304"/>
      <c r="G26" s="797"/>
      <c r="H26" s="795"/>
      <c r="I26" s="1304"/>
      <c r="J26" s="1304"/>
      <c r="K26" s="802"/>
      <c r="L26" s="508"/>
      <c r="M26" s="527" t="s">
        <v>24</v>
      </c>
      <c r="N26" s="534"/>
      <c r="O26" s="534"/>
      <c r="P26" s="534"/>
      <c r="Q26" s="534"/>
      <c r="R26" s="534"/>
      <c r="S26" s="534"/>
      <c r="T26" s="534"/>
      <c r="U26" s="534"/>
      <c r="V26" s="530"/>
      <c r="W26" s="1276"/>
      <c r="Y26" s="558"/>
      <c r="Z26" s="558" t="str">
        <f t="shared" si="0"/>
        <v>Добавить вид теплоносителя (параметры теплоносителя)</v>
      </c>
      <c r="AA26" s="558"/>
      <c r="AB26" s="558"/>
    </row>
    <row r="27" spans="1:28" ht="15" customHeight="1">
      <c r="A27" s="1304"/>
      <c r="B27" s="1304"/>
      <c r="C27" s="1304"/>
      <c r="D27" s="1304"/>
      <c r="E27" s="1304"/>
      <c r="F27" s="797"/>
      <c r="G27" s="797"/>
      <c r="H27" s="795"/>
      <c r="I27" s="1304"/>
      <c r="J27" s="797"/>
      <c r="K27" s="802"/>
      <c r="L27" s="508"/>
      <c r="M27" s="526" t="s">
        <v>10</v>
      </c>
      <c r="N27" s="534"/>
      <c r="O27" s="534"/>
      <c r="P27" s="534"/>
      <c r="Q27" s="534"/>
      <c r="R27" s="534"/>
      <c r="S27" s="534"/>
      <c r="T27" s="534"/>
      <c r="U27" s="533"/>
      <c r="V27" s="534"/>
      <c r="W27" s="634"/>
      <c r="Y27" s="558"/>
      <c r="Z27" s="558" t="str">
        <f t="shared" si="0"/>
        <v>Добавить группу потребителей</v>
      </c>
      <c r="AA27" s="558"/>
      <c r="AB27" s="558"/>
    </row>
    <row r="28" spans="1:28" ht="15" customHeight="1">
      <c r="A28" s="1304"/>
      <c r="B28" s="1304"/>
      <c r="C28" s="1304"/>
      <c r="D28" s="1304"/>
      <c r="E28" s="801"/>
      <c r="F28" s="797"/>
      <c r="G28" s="797"/>
      <c r="H28" s="797"/>
      <c r="I28" s="793"/>
      <c r="J28" s="790"/>
      <c r="K28" s="800"/>
      <c r="L28" s="508"/>
      <c r="M28" s="521" t="s">
        <v>11</v>
      </c>
      <c r="N28" s="534"/>
      <c r="O28" s="534"/>
      <c r="P28" s="534"/>
      <c r="Q28" s="534"/>
      <c r="R28" s="534"/>
      <c r="S28" s="534"/>
      <c r="T28" s="534"/>
      <c r="U28" s="533"/>
      <c r="V28" s="534"/>
      <c r="W28" s="634"/>
      <c r="Y28" s="558"/>
      <c r="Z28" s="558" t="str">
        <f t="shared" si="0"/>
        <v>Добавить схему подключения</v>
      </c>
      <c r="AA28" s="558"/>
      <c r="AB28" s="558"/>
    </row>
    <row r="29" spans="1:28" ht="15" customHeight="1">
      <c r="A29" s="1304"/>
      <c r="B29" s="1304"/>
      <c r="C29" s="1304"/>
      <c r="D29" s="801"/>
      <c r="E29" s="801"/>
      <c r="F29" s="797"/>
      <c r="G29" s="797"/>
      <c r="H29" s="797"/>
      <c r="I29" s="793"/>
      <c r="J29" s="790"/>
      <c r="K29" s="800"/>
      <c r="L29" s="508"/>
      <c r="M29" s="520" t="s">
        <v>16</v>
      </c>
      <c r="N29" s="534"/>
      <c r="O29" s="534"/>
      <c r="P29" s="534"/>
      <c r="Q29" s="534"/>
      <c r="R29" s="534"/>
      <c r="S29" s="534"/>
      <c r="T29" s="534"/>
      <c r="U29" s="533"/>
      <c r="V29" s="534"/>
      <c r="W29" s="634"/>
      <c r="Y29" s="558"/>
      <c r="Z29" s="558" t="str">
        <f t="shared" si="0"/>
        <v>Добавить источник тепловой энергии</v>
      </c>
      <c r="AA29" s="558"/>
      <c r="AB29" s="558"/>
    </row>
    <row r="30" spans="1:28" ht="15" customHeight="1">
      <c r="A30" s="1304"/>
      <c r="B30" s="1304"/>
      <c r="C30" s="801"/>
      <c r="D30" s="801"/>
      <c r="E30" s="801"/>
      <c r="F30" s="801"/>
      <c r="G30" s="806"/>
      <c r="H30" s="793"/>
      <c r="I30" s="804"/>
      <c r="J30" s="790"/>
      <c r="K30" s="805"/>
      <c r="L30" s="508"/>
      <c r="M30" s="519" t="s">
        <v>17</v>
      </c>
      <c r="N30" s="534"/>
      <c r="O30" s="534"/>
      <c r="P30" s="534"/>
      <c r="Q30" s="534"/>
      <c r="R30" s="534"/>
      <c r="S30" s="534"/>
      <c r="T30" s="534"/>
      <c r="U30" s="533"/>
      <c r="V30" s="534"/>
      <c r="W30" s="634"/>
      <c r="Y30" s="558"/>
      <c r="Z30" s="558" t="str">
        <f t="shared" si="0"/>
        <v>Добавить наименование системы теплоснабжения</v>
      </c>
      <c r="AA30" s="558"/>
      <c r="AB30" s="558"/>
    </row>
    <row r="31" spans="1:28" ht="15" customHeight="1">
      <c r="A31" s="1304"/>
      <c r="B31" s="801"/>
      <c r="C31" s="801"/>
      <c r="D31" s="801"/>
      <c r="E31" s="801"/>
      <c r="F31" s="801"/>
      <c r="G31" s="806"/>
      <c r="H31" s="793"/>
      <c r="I31" s="793"/>
      <c r="J31" s="790"/>
      <c r="K31" s="800"/>
      <c r="L31" s="508"/>
      <c r="M31" s="528" t="s">
        <v>18</v>
      </c>
      <c r="N31" s="534"/>
      <c r="O31" s="534"/>
      <c r="P31" s="534"/>
      <c r="Q31" s="534"/>
      <c r="R31" s="534"/>
      <c r="S31" s="534"/>
      <c r="T31" s="534"/>
      <c r="U31" s="533"/>
      <c r="V31" s="534"/>
      <c r="W31" s="634"/>
      <c r="Y31" s="558"/>
      <c r="Z31" s="558" t="str">
        <f t="shared" si="0"/>
        <v>Добавить территорию действия тарифа</v>
      </c>
      <c r="AA31" s="558"/>
      <c r="AB31" s="558"/>
    </row>
    <row r="32" spans="1:28" s="492" customFormat="1" ht="15" customHeight="1">
      <c r="A32" s="789"/>
      <c r="B32" s="789"/>
      <c r="C32" s="789"/>
      <c r="D32" s="789"/>
      <c r="E32" s="789"/>
      <c r="F32" s="789"/>
      <c r="G32" s="789"/>
      <c r="H32" s="789"/>
      <c r="I32" s="789"/>
      <c r="J32" s="789"/>
      <c r="K32" s="789"/>
      <c r="L32" s="462"/>
      <c r="M32" s="535" t="s">
        <v>308</v>
      </c>
      <c r="N32" s="534"/>
      <c r="O32" s="534"/>
      <c r="P32" s="534"/>
      <c r="Q32" s="534"/>
      <c r="R32" s="534"/>
      <c r="S32" s="534"/>
      <c r="T32" s="534"/>
      <c r="U32" s="533"/>
      <c r="V32" s="534"/>
      <c r="W32" s="634"/>
      <c r="X32" s="556"/>
      <c r="Y32" s="556"/>
      <c r="Z32" s="556"/>
      <c r="AA32" s="556"/>
      <c r="AB32" s="556"/>
    </row>
    <row r="33" spans="1:28" ht="11.25">
      <c r="A33" s="493"/>
      <c r="B33" s="493"/>
      <c r="C33" s="493"/>
      <c r="D33" s="493"/>
      <c r="E33" s="493"/>
      <c r="F33" s="493"/>
      <c r="G33" s="493"/>
      <c r="H33" s="493"/>
      <c r="I33" s="493"/>
      <c r="J33" s="493"/>
      <c r="K33" s="493"/>
      <c r="X33" s="493"/>
      <c r="Y33" s="493"/>
      <c r="Z33" s="493"/>
      <c r="AA33" s="493"/>
      <c r="AB33" s="493"/>
    </row>
    <row r="34" spans="1:28" ht="89.25" customHeight="1">
      <c r="L34" s="1">
        <v>1</v>
      </c>
      <c r="M34" s="1267" t="s">
        <v>722</v>
      </c>
      <c r="N34" s="1267"/>
      <c r="O34" s="1267"/>
      <c r="P34" s="1267"/>
      <c r="Q34" s="1267"/>
      <c r="R34" s="1267"/>
      <c r="S34" s="1267"/>
      <c r="T34" s="1267"/>
      <c r="U34" s="1267"/>
      <c r="V34" s="1267"/>
      <c r="W34" s="1267"/>
    </row>
  </sheetData>
  <sheetProtection password="FA9C" sheet="1" objects="1" scenarios="1" formatColumns="0" formatRows="0"/>
  <dataConsolidate leftLabels="1"/>
  <mergeCells count="39">
    <mergeCell ref="I22:I27"/>
    <mergeCell ref="J23:J26"/>
    <mergeCell ref="A18:A31"/>
    <mergeCell ref="O18:V18"/>
    <mergeCell ref="B19:B30"/>
    <mergeCell ref="O19:V19"/>
    <mergeCell ref="C20:C29"/>
    <mergeCell ref="O20:V20"/>
    <mergeCell ref="D21:D28"/>
    <mergeCell ref="O21:V21"/>
    <mergeCell ref="E22:E27"/>
    <mergeCell ref="O22:V22"/>
    <mergeCell ref="F23:F26"/>
    <mergeCell ref="O23:V23"/>
    <mergeCell ref="R24:R25"/>
    <mergeCell ref="S24:S25"/>
    <mergeCell ref="R15:T15"/>
    <mergeCell ref="U14:U16"/>
    <mergeCell ref="T24:T25"/>
    <mergeCell ref="U24:U25"/>
    <mergeCell ref="L5:T5"/>
    <mergeCell ref="L11:M11"/>
    <mergeCell ref="S17:T17"/>
    <mergeCell ref="M34:W34"/>
    <mergeCell ref="W24:W26"/>
    <mergeCell ref="O7:T7"/>
    <mergeCell ref="O8:T8"/>
    <mergeCell ref="O9:T9"/>
    <mergeCell ref="O10:T10"/>
    <mergeCell ref="O12:U12"/>
    <mergeCell ref="W13:W16"/>
    <mergeCell ref="S16:T16"/>
    <mergeCell ref="V14:V16"/>
    <mergeCell ref="L13:V13"/>
    <mergeCell ref="L14:L16"/>
    <mergeCell ref="M14:M16"/>
    <mergeCell ref="O14:T14"/>
    <mergeCell ref="P15:Q15"/>
    <mergeCell ref="O15:O16"/>
  </mergeCells>
  <dataValidations count="9">
    <dataValidation allowBlank="1" sqref="L131098:W131104 L196634:W196640 L262170:W262176 L327706:W327712 L393242:W393248 L458778:W458784 L524314:W524320 L589850:W589856 L655386:W655392 L720922:W720928 L786458:W786464 L851994:W852000 L917530:W917536 L983066:W983072 L65562:W65568"/>
    <dataValidation type="list" allowBlank="1" showInputMessage="1" errorTitle="Ошибка" error="Выберите значение из списка" prompt="Выберите значение из списка" sqref="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allowBlank="1" promptTitle="checkPeriodRange" sqref="Q25 Q65561 Q131097 Q196633 Q262169 Q327705 Q393241 Q458777 Q524313 Q589849 Q655385 Q720921 Q786457 Q851993 Q917529 Q983065"/>
    <dataValidation type="list" allowBlank="1" showInputMessage="1" showErrorMessage="1" errorTitle="Ошибка" error="Выберите значение из списка" sqref="O22 O65558 O131094 O196630 O262166 O327702 O393238 O458774 O524310 O589846 O655382 O720918 O786454 O851990 O917526 O983062">
      <formula1>kind_of_scheme_in</formula1>
    </dataValidation>
    <dataValidation type="textLength" operator="lessThanOrEqual" allowBlank="1" showInputMessage="1" showErrorMessage="1" errorTitle="Ошибка" error="Допускается ввод не более 900 символов!" sqref="W65554:W65561 W131090:W131097 W196626:W196633 W262162:W262169 W327698:W327705 W393234:W393241 W458770:W458777 W524306:W524313 W589842:W589849 W655378:W655385 W720914:W720921 W786450:W786457 W851986:W851993 W917522:W917529 W983058:W983065">
      <formula1>900</formula1>
    </dataValidation>
    <dataValidation type="list" allowBlank="1" showInputMessage="1" showErrorMessage="1" errorTitle="Ошибка" error="Выберите значение из списка" sqref="M65560 M131096 M196632 M262168 M327704 M393240 M458776 M524312 M589848 M655384 M720920 M786456 M851992 M917528 M983064 M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R131096 R196632 R262168 R327704 R393240 R458776 R524312 R589848 R655384 R720920 R786456 R851992 R917528 R983064 T65560 T131096 T196632 T262168 T327704 T393240 T458776 T524312 T589848 T655384 T720920 T786456 T851992 T917528 T983064 T24 R24"/>
    <dataValidation allowBlank="1" showInputMessage="1" showErrorMessage="1" prompt="Для выбора выполните двойной щелчок левой клавиши мыши по соответствующей ячейке." sqref="S65560 S131096 S196632 S262168 S327704 S393240 S458776 S524312 S589848 S655384 S720920 S786456 S851992 S917528 S983064 U589848 U655384 U720920 U786456 U851992 U917528 U983064 U65560 U131096 U458776 U196632 U262168 U327704 U393240 U24 U524312 S24"/>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2">
    <tabColor theme="0" tint="-0.249977111117893"/>
  </sheetPr>
  <dimension ref="A1:T19"/>
  <sheetViews>
    <sheetView showGridLines="0" topLeftCell="E1" zoomScaleNormal="100" workbookViewId="0"/>
  </sheetViews>
  <sheetFormatPr defaultColWidth="10.5703125" defaultRowHeight="14.25"/>
  <cols>
    <col min="1" max="1" width="3.7109375" style="207"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7" t="s">
        <v>48</v>
      </c>
    </row>
    <row r="2" spans="1:20" ht="22.5">
      <c r="F2" s="1268" t="s">
        <v>470</v>
      </c>
      <c r="G2" s="1269"/>
      <c r="H2" s="1270"/>
      <c r="I2" s="407"/>
    </row>
    <row r="3" spans="1:20" ht="3" customHeight="1"/>
    <row r="4" spans="1:20" s="182" customFormat="1" ht="11.25">
      <c r="A4" s="206"/>
      <c r="B4" s="206"/>
      <c r="C4" s="206"/>
      <c r="D4" s="206"/>
      <c r="F4" s="1231" t="s">
        <v>445</v>
      </c>
      <c r="G4" s="1231"/>
      <c r="H4" s="1231"/>
      <c r="I4" s="1271" t="s">
        <v>446</v>
      </c>
      <c r="J4" s="206"/>
      <c r="K4" s="206"/>
      <c r="L4" s="206"/>
      <c r="M4" s="206"/>
      <c r="N4" s="206"/>
      <c r="O4" s="206"/>
      <c r="P4" s="206"/>
      <c r="Q4" s="206"/>
      <c r="R4" s="206"/>
      <c r="S4" s="206"/>
      <c r="T4" s="206"/>
    </row>
    <row r="5" spans="1:20" s="182" customFormat="1" ht="11.25" customHeight="1">
      <c r="A5" s="206"/>
      <c r="B5" s="206"/>
      <c r="C5" s="206"/>
      <c r="D5" s="206"/>
      <c r="F5" s="299" t="s">
        <v>91</v>
      </c>
      <c r="G5" s="314" t="s">
        <v>448</v>
      </c>
      <c r="H5" s="298" t="s">
        <v>439</v>
      </c>
      <c r="I5" s="1271"/>
      <c r="J5" s="206"/>
      <c r="K5" s="206"/>
      <c r="L5" s="206"/>
      <c r="M5" s="206"/>
      <c r="N5" s="206"/>
      <c r="O5" s="206"/>
      <c r="P5" s="206"/>
      <c r="Q5" s="206"/>
      <c r="R5" s="206"/>
      <c r="S5" s="206"/>
      <c r="T5" s="206"/>
    </row>
    <row r="6" spans="1:20" s="182" customFormat="1" ht="12" customHeight="1">
      <c r="A6" s="206"/>
      <c r="B6" s="206"/>
      <c r="C6" s="206"/>
      <c r="D6" s="206"/>
      <c r="F6" s="300" t="s">
        <v>92</v>
      </c>
      <c r="G6" s="302">
        <v>2</v>
      </c>
      <c r="H6" s="303">
        <v>3</v>
      </c>
      <c r="I6" s="301">
        <v>4</v>
      </c>
      <c r="J6" s="206">
        <v>4</v>
      </c>
      <c r="K6" s="206"/>
      <c r="L6" s="206"/>
      <c r="M6" s="206"/>
      <c r="N6" s="206"/>
      <c r="O6" s="206"/>
      <c r="P6" s="206"/>
      <c r="Q6" s="206"/>
      <c r="R6" s="206"/>
      <c r="S6" s="206"/>
      <c r="T6" s="206"/>
    </row>
    <row r="7" spans="1:20" s="182" customFormat="1" ht="18.75">
      <c r="A7" s="206"/>
      <c r="B7" s="206"/>
      <c r="C7" s="206"/>
      <c r="D7" s="206"/>
      <c r="F7" s="313">
        <v>1</v>
      </c>
      <c r="G7" s="389" t="s">
        <v>471</v>
      </c>
      <c r="H7" s="297" t="str">
        <f>IF(dateCh="","",dateCh)</f>
        <v>11.05.2022</v>
      </c>
      <c r="I7" s="188" t="s">
        <v>472</v>
      </c>
      <c r="J7" s="312"/>
      <c r="K7" s="206"/>
      <c r="L7" s="206"/>
      <c r="M7" s="206"/>
      <c r="N7" s="206"/>
      <c r="O7" s="206"/>
      <c r="P7" s="206"/>
      <c r="Q7" s="206"/>
      <c r="R7" s="206"/>
      <c r="S7" s="206"/>
      <c r="T7" s="206"/>
    </row>
    <row r="8" spans="1:20" s="182" customFormat="1" ht="45">
      <c r="A8" s="1272">
        <v>1</v>
      </c>
      <c r="B8" s="206"/>
      <c r="C8" s="206"/>
      <c r="D8" s="206"/>
      <c r="F8" s="313" t="str">
        <f>"2." &amp;mergeValue(A8)</f>
        <v>2.1</v>
      </c>
      <c r="G8" s="389" t="s">
        <v>473</v>
      </c>
      <c r="H8" s="297"/>
      <c r="I8" s="188" t="s">
        <v>568</v>
      </c>
      <c r="J8" s="312"/>
      <c r="K8" s="206"/>
      <c r="L8" s="206"/>
      <c r="M8" s="206"/>
      <c r="N8" s="206"/>
      <c r="O8" s="206"/>
      <c r="P8" s="206"/>
      <c r="Q8" s="206"/>
      <c r="R8" s="206"/>
      <c r="S8" s="206"/>
      <c r="T8" s="206"/>
    </row>
    <row r="9" spans="1:20" s="182" customFormat="1" ht="22.5">
      <c r="A9" s="1272"/>
      <c r="B9" s="206"/>
      <c r="C9" s="206"/>
      <c r="D9" s="206"/>
      <c r="F9" s="313" t="str">
        <f>"3." &amp;mergeValue(A9)</f>
        <v>3.1</v>
      </c>
      <c r="G9" s="389" t="s">
        <v>474</v>
      </c>
      <c r="H9" s="297"/>
      <c r="I9" s="188" t="s">
        <v>566</v>
      </c>
      <c r="J9" s="312"/>
      <c r="K9" s="206"/>
      <c r="L9" s="206"/>
      <c r="M9" s="206"/>
      <c r="N9" s="206"/>
      <c r="O9" s="206"/>
      <c r="P9" s="206"/>
      <c r="Q9" s="206"/>
      <c r="R9" s="206"/>
      <c r="S9" s="206"/>
      <c r="T9" s="206"/>
    </row>
    <row r="10" spans="1:20" s="182" customFormat="1" ht="22.5">
      <c r="A10" s="1272"/>
      <c r="B10" s="206"/>
      <c r="C10" s="206"/>
      <c r="D10" s="206"/>
      <c r="F10" s="313" t="str">
        <f>"4."&amp;mergeValue(A10)</f>
        <v>4.1</v>
      </c>
      <c r="G10" s="389" t="s">
        <v>475</v>
      </c>
      <c r="H10" s="298" t="s">
        <v>449</v>
      </c>
      <c r="I10" s="188"/>
      <c r="J10" s="312"/>
      <c r="K10" s="206"/>
      <c r="L10" s="206"/>
      <c r="M10" s="206"/>
      <c r="N10" s="206"/>
      <c r="O10" s="206"/>
      <c r="P10" s="206"/>
      <c r="Q10" s="206"/>
      <c r="R10" s="206"/>
      <c r="S10" s="206"/>
      <c r="T10" s="206"/>
    </row>
    <row r="11" spans="1:20" s="182" customFormat="1" ht="18.75">
      <c r="A11" s="1272"/>
      <c r="B11" s="1272">
        <v>1</v>
      </c>
      <c r="C11" s="321"/>
      <c r="D11" s="321"/>
      <c r="F11" s="313" t="str">
        <f>"4."&amp;mergeValue(A11) &amp;"."&amp;mergeValue(B11)</f>
        <v>4.1.1</v>
      </c>
      <c r="G11" s="304" t="s">
        <v>570</v>
      </c>
      <c r="H11" s="297" t="str">
        <f>IF(region_name="","",region_name)</f>
        <v>Челябинская область</v>
      </c>
      <c r="I11" s="188" t="s">
        <v>478</v>
      </c>
      <c r="J11" s="312"/>
      <c r="K11" s="206"/>
      <c r="L11" s="206"/>
      <c r="M11" s="206"/>
      <c r="N11" s="206"/>
      <c r="O11" s="206"/>
      <c r="P11" s="206"/>
      <c r="Q11" s="206"/>
      <c r="R11" s="206"/>
      <c r="S11" s="206"/>
      <c r="T11" s="206"/>
    </row>
    <row r="12" spans="1:20" s="182" customFormat="1" ht="22.5">
      <c r="A12" s="1272"/>
      <c r="B12" s="1272"/>
      <c r="C12" s="1272">
        <v>1</v>
      </c>
      <c r="D12" s="321"/>
      <c r="F12" s="313" t="str">
        <f>"4."&amp;mergeValue(A12) &amp;"."&amp;mergeValue(B12)&amp;"."&amp;mergeValue(C12)</f>
        <v>4.1.1.1</v>
      </c>
      <c r="G12" s="318" t="s">
        <v>476</v>
      </c>
      <c r="H12" s="297"/>
      <c r="I12" s="188" t="s">
        <v>479</v>
      </c>
      <c r="J12" s="312"/>
      <c r="K12" s="206"/>
      <c r="L12" s="206"/>
      <c r="M12" s="206"/>
      <c r="N12" s="206"/>
      <c r="O12" s="206"/>
      <c r="P12" s="206"/>
      <c r="Q12" s="206"/>
      <c r="R12" s="206"/>
      <c r="S12" s="206"/>
      <c r="T12" s="206"/>
    </row>
    <row r="13" spans="1:20" s="182" customFormat="1" ht="39" customHeight="1">
      <c r="A13" s="1272"/>
      <c r="B13" s="1272"/>
      <c r="C13" s="1272"/>
      <c r="D13" s="321">
        <v>1</v>
      </c>
      <c r="F13" s="313" t="str">
        <f>"4."&amp;mergeValue(A13) &amp;"."&amp;mergeValue(B13)&amp;"."&amp;mergeValue(C13)&amp;"."&amp;mergeValue(D13)</f>
        <v>4.1.1.1.1</v>
      </c>
      <c r="G13" s="392" t="s">
        <v>477</v>
      </c>
      <c r="H13" s="297"/>
      <c r="I13" s="1273" t="s">
        <v>569</v>
      </c>
      <c r="J13" s="312"/>
      <c r="K13" s="206"/>
      <c r="L13" s="206"/>
      <c r="M13" s="206"/>
      <c r="N13" s="206"/>
      <c r="O13" s="206"/>
      <c r="P13" s="206"/>
      <c r="Q13" s="206"/>
      <c r="R13" s="206"/>
      <c r="S13" s="206"/>
      <c r="T13" s="206"/>
    </row>
    <row r="14" spans="1:20" s="182" customFormat="1" ht="18.75">
      <c r="A14" s="1272"/>
      <c r="B14" s="1272"/>
      <c r="C14" s="1272"/>
      <c r="D14" s="321"/>
      <c r="F14" s="315"/>
      <c r="G14" s="143" t="s">
        <v>4</v>
      </c>
      <c r="H14" s="320"/>
      <c r="I14" s="1273"/>
      <c r="J14" s="312"/>
      <c r="K14" s="206"/>
      <c r="L14" s="206"/>
      <c r="M14" s="206"/>
      <c r="N14" s="206"/>
      <c r="O14" s="206"/>
      <c r="P14" s="206"/>
      <c r="Q14" s="206"/>
      <c r="R14" s="206"/>
      <c r="S14" s="206"/>
      <c r="T14" s="206"/>
    </row>
    <row r="15" spans="1:20" s="182" customFormat="1" ht="18.75">
      <c r="A15" s="1272"/>
      <c r="B15" s="1272"/>
      <c r="C15" s="321"/>
      <c r="D15" s="321"/>
      <c r="F15" s="393"/>
      <c r="G15" s="187" t="s">
        <v>401</v>
      </c>
      <c r="H15" s="394"/>
      <c r="I15" s="395"/>
      <c r="J15" s="312"/>
      <c r="K15" s="206"/>
      <c r="L15" s="206"/>
      <c r="M15" s="206"/>
      <c r="N15" s="206"/>
      <c r="O15" s="206"/>
      <c r="P15" s="206"/>
      <c r="Q15" s="206"/>
      <c r="R15" s="206"/>
      <c r="S15" s="206"/>
      <c r="T15" s="206"/>
    </row>
    <row r="16" spans="1:20" s="182" customFormat="1" ht="18.75">
      <c r="A16" s="1272"/>
      <c r="B16" s="206"/>
      <c r="C16" s="206"/>
      <c r="D16" s="206"/>
      <c r="F16" s="315"/>
      <c r="G16" s="148" t="s">
        <v>483</v>
      </c>
      <c r="H16" s="316"/>
      <c r="I16" s="317"/>
      <c r="J16" s="312"/>
      <c r="K16" s="206"/>
      <c r="L16" s="206"/>
      <c r="M16" s="206"/>
      <c r="N16" s="206"/>
      <c r="O16" s="206"/>
      <c r="P16" s="206"/>
      <c r="Q16" s="206"/>
      <c r="R16" s="206"/>
      <c r="S16" s="206"/>
      <c r="T16" s="206"/>
    </row>
    <row r="17" spans="1:20" s="182" customFormat="1" ht="18.75">
      <c r="A17" s="206"/>
      <c r="B17" s="206"/>
      <c r="C17" s="206"/>
      <c r="D17" s="206"/>
      <c r="F17" s="315"/>
      <c r="G17" s="158" t="s">
        <v>482</v>
      </c>
      <c r="H17" s="316"/>
      <c r="I17" s="317"/>
      <c r="J17" s="312"/>
      <c r="K17" s="206"/>
      <c r="L17" s="206"/>
      <c r="M17" s="206"/>
      <c r="N17" s="206"/>
      <c r="O17" s="206"/>
      <c r="P17" s="206"/>
      <c r="Q17" s="206"/>
      <c r="R17" s="206"/>
      <c r="S17" s="206"/>
      <c r="T17" s="206"/>
    </row>
    <row r="18" spans="1:20" s="306" customFormat="1" ht="3" customHeight="1">
      <c r="A18" s="307"/>
      <c r="B18" s="307"/>
      <c r="C18" s="307"/>
      <c r="D18" s="307"/>
      <c r="F18" s="322"/>
      <c r="G18" s="323"/>
      <c r="H18" s="324"/>
      <c r="I18" s="325"/>
      <c r="J18" s="307"/>
      <c r="K18" s="307"/>
      <c r="L18" s="307"/>
      <c r="M18" s="307"/>
      <c r="N18" s="307"/>
      <c r="O18" s="307"/>
      <c r="P18" s="307"/>
      <c r="Q18" s="307"/>
      <c r="R18" s="307"/>
      <c r="S18" s="307"/>
      <c r="T18" s="307"/>
    </row>
    <row r="19" spans="1:20" s="306" customFormat="1" ht="15" customHeight="1">
      <c r="A19" s="307"/>
      <c r="B19" s="307"/>
      <c r="C19" s="307"/>
      <c r="D19" s="307"/>
      <c r="F19" s="305"/>
      <c r="G19" s="1267" t="s">
        <v>571</v>
      </c>
      <c r="H19" s="1267"/>
      <c r="I19" s="218"/>
      <c r="J19" s="307"/>
      <c r="K19" s="307"/>
      <c r="L19" s="307"/>
      <c r="M19" s="307"/>
      <c r="N19" s="307"/>
      <c r="O19" s="307"/>
      <c r="P19" s="307"/>
      <c r="Q19" s="307"/>
      <c r="R19" s="307"/>
      <c r="S19" s="307"/>
      <c r="T19" s="307"/>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2">
    <tabColor rgb="FFEAEBEE"/>
    <pageSetUpPr fitToPage="1"/>
  </sheetPr>
  <dimension ref="A1:AC34"/>
  <sheetViews>
    <sheetView showGridLines="0" topLeftCell="I4" zoomScaleNormal="100" workbookViewId="0"/>
  </sheetViews>
  <sheetFormatPr defaultColWidth="10.5703125" defaultRowHeight="14.25"/>
  <cols>
    <col min="1" max="6" width="10.5703125" style="554" hidden="1" customWidth="1"/>
    <col min="7" max="8" width="9.140625" style="560" hidden="1" customWidth="1"/>
    <col min="9" max="9" width="3.7109375" style="501" customWidth="1"/>
    <col min="10" max="11" width="3.7109375" style="500" customWidth="1"/>
    <col min="12" max="12" width="12.7109375" style="493" customWidth="1"/>
    <col min="13" max="13" width="44.7109375" style="493" customWidth="1"/>
    <col min="14" max="14" width="1.7109375" style="493" hidden="1" customWidth="1"/>
    <col min="15" max="15" width="29.7109375" style="493" hidden="1" customWidth="1"/>
    <col min="16" max="17" width="23.7109375" style="493" hidden="1" customWidth="1"/>
    <col min="18" max="18" width="11.7109375" style="493" customWidth="1"/>
    <col min="19" max="19" width="3.7109375" style="493" customWidth="1"/>
    <col min="20" max="20" width="11.7109375" style="493" customWidth="1"/>
    <col min="21" max="21" width="8.5703125" style="493" hidden="1" customWidth="1"/>
    <col min="22" max="22" width="4.7109375" style="493" customWidth="1"/>
    <col min="23" max="23" width="115.7109375" style="493" customWidth="1"/>
    <col min="24" max="25" width="10.5703125" style="554"/>
    <col min="26" max="26" width="11.140625" style="554" customWidth="1"/>
    <col min="27" max="29" width="10.5703125" style="554"/>
    <col min="30" max="249" width="10.5703125" style="493"/>
    <col min="250" max="257" width="0" style="493" hidden="1" customWidth="1"/>
    <col min="258" max="258" width="3.7109375" style="493" customWidth="1"/>
    <col min="259" max="259" width="3.85546875" style="493" customWidth="1"/>
    <col min="260" max="260" width="3.7109375" style="493" customWidth="1"/>
    <col min="261" max="261" width="12.7109375" style="493" customWidth="1"/>
    <col min="262" max="262" width="52.7109375" style="493" customWidth="1"/>
    <col min="263" max="266" width="0" style="493" hidden="1" customWidth="1"/>
    <col min="267" max="267" width="12.28515625" style="493" customWidth="1"/>
    <col min="268" max="268" width="6.42578125" style="493" customWidth="1"/>
    <col min="269" max="269" width="12.28515625" style="493" customWidth="1"/>
    <col min="270" max="270" width="0" style="493" hidden="1" customWidth="1"/>
    <col min="271" max="271" width="3.7109375" style="493" customWidth="1"/>
    <col min="272" max="272" width="11.140625" style="493" bestFit="1" customWidth="1"/>
    <col min="273" max="274" width="10.5703125" style="493"/>
    <col min="275" max="275" width="11.140625" style="493" customWidth="1"/>
    <col min="276" max="505" width="10.5703125" style="493"/>
    <col min="506" max="513" width="0" style="493" hidden="1" customWidth="1"/>
    <col min="514" max="514" width="3.7109375" style="493" customWidth="1"/>
    <col min="515" max="515" width="3.85546875" style="493" customWidth="1"/>
    <col min="516" max="516" width="3.7109375" style="493" customWidth="1"/>
    <col min="517" max="517" width="12.7109375" style="493" customWidth="1"/>
    <col min="518" max="518" width="52.7109375" style="493" customWidth="1"/>
    <col min="519" max="522" width="0" style="493" hidden="1" customWidth="1"/>
    <col min="523" max="523" width="12.28515625" style="493" customWidth="1"/>
    <col min="524" max="524" width="6.42578125" style="493" customWidth="1"/>
    <col min="525" max="525" width="12.28515625" style="493" customWidth="1"/>
    <col min="526" max="526" width="0" style="493" hidden="1" customWidth="1"/>
    <col min="527" max="527" width="3.7109375" style="493" customWidth="1"/>
    <col min="528" max="528" width="11.140625" style="493" bestFit="1" customWidth="1"/>
    <col min="529" max="530" width="10.5703125" style="493"/>
    <col min="531" max="531" width="11.140625" style="493" customWidth="1"/>
    <col min="532" max="761" width="10.5703125" style="493"/>
    <col min="762" max="769" width="0" style="493" hidden="1" customWidth="1"/>
    <col min="770" max="770" width="3.7109375" style="493" customWidth="1"/>
    <col min="771" max="771" width="3.85546875" style="493" customWidth="1"/>
    <col min="772" max="772" width="3.7109375" style="493" customWidth="1"/>
    <col min="773" max="773" width="12.7109375" style="493" customWidth="1"/>
    <col min="774" max="774" width="52.7109375" style="493" customWidth="1"/>
    <col min="775" max="778" width="0" style="493" hidden="1" customWidth="1"/>
    <col min="779" max="779" width="12.28515625" style="493" customWidth="1"/>
    <col min="780" max="780" width="6.42578125" style="493" customWidth="1"/>
    <col min="781" max="781" width="12.28515625" style="493" customWidth="1"/>
    <col min="782" max="782" width="0" style="493" hidden="1" customWidth="1"/>
    <col min="783" max="783" width="3.7109375" style="493" customWidth="1"/>
    <col min="784" max="784" width="11.140625" style="493" bestFit="1" customWidth="1"/>
    <col min="785" max="786" width="10.5703125" style="493"/>
    <col min="787" max="787" width="11.140625" style="493" customWidth="1"/>
    <col min="788" max="1017" width="10.5703125" style="493"/>
    <col min="1018" max="1025" width="0" style="493" hidden="1" customWidth="1"/>
    <col min="1026" max="1026" width="3.7109375" style="493" customWidth="1"/>
    <col min="1027" max="1027" width="3.85546875" style="493" customWidth="1"/>
    <col min="1028" max="1028" width="3.7109375" style="493" customWidth="1"/>
    <col min="1029" max="1029" width="12.7109375" style="493" customWidth="1"/>
    <col min="1030" max="1030" width="52.7109375" style="493" customWidth="1"/>
    <col min="1031" max="1034" width="0" style="493" hidden="1" customWidth="1"/>
    <col min="1035" max="1035" width="12.28515625" style="493" customWidth="1"/>
    <col min="1036" max="1036" width="6.42578125" style="493" customWidth="1"/>
    <col min="1037" max="1037" width="12.28515625" style="493" customWidth="1"/>
    <col min="1038" max="1038" width="0" style="493" hidden="1" customWidth="1"/>
    <col min="1039" max="1039" width="3.7109375" style="493" customWidth="1"/>
    <col min="1040" max="1040" width="11.140625" style="493" bestFit="1" customWidth="1"/>
    <col min="1041" max="1042" width="10.5703125" style="493"/>
    <col min="1043" max="1043" width="11.140625" style="493" customWidth="1"/>
    <col min="1044" max="1273" width="10.5703125" style="493"/>
    <col min="1274" max="1281" width="0" style="493" hidden="1" customWidth="1"/>
    <col min="1282" max="1282" width="3.7109375" style="493" customWidth="1"/>
    <col min="1283" max="1283" width="3.85546875" style="493" customWidth="1"/>
    <col min="1284" max="1284" width="3.7109375" style="493" customWidth="1"/>
    <col min="1285" max="1285" width="12.7109375" style="493" customWidth="1"/>
    <col min="1286" max="1286" width="52.7109375" style="493" customWidth="1"/>
    <col min="1287" max="1290" width="0" style="493" hidden="1" customWidth="1"/>
    <col min="1291" max="1291" width="12.28515625" style="493" customWidth="1"/>
    <col min="1292" max="1292" width="6.42578125" style="493" customWidth="1"/>
    <col min="1293" max="1293" width="12.28515625" style="493" customWidth="1"/>
    <col min="1294" max="1294" width="0" style="493" hidden="1" customWidth="1"/>
    <col min="1295" max="1295" width="3.7109375" style="493" customWidth="1"/>
    <col min="1296" max="1296" width="11.140625" style="493" bestFit="1" customWidth="1"/>
    <col min="1297" max="1298" width="10.5703125" style="493"/>
    <col min="1299" max="1299" width="11.140625" style="493" customWidth="1"/>
    <col min="1300" max="1529" width="10.5703125" style="493"/>
    <col min="1530" max="1537" width="0" style="493" hidden="1" customWidth="1"/>
    <col min="1538" max="1538" width="3.7109375" style="493" customWidth="1"/>
    <col min="1539" max="1539" width="3.85546875" style="493" customWidth="1"/>
    <col min="1540" max="1540" width="3.7109375" style="493" customWidth="1"/>
    <col min="1541" max="1541" width="12.7109375" style="493" customWidth="1"/>
    <col min="1542" max="1542" width="52.7109375" style="493" customWidth="1"/>
    <col min="1543" max="1546" width="0" style="493" hidden="1" customWidth="1"/>
    <col min="1547" max="1547" width="12.28515625" style="493" customWidth="1"/>
    <col min="1548" max="1548" width="6.42578125" style="493" customWidth="1"/>
    <col min="1549" max="1549" width="12.28515625" style="493" customWidth="1"/>
    <col min="1550" max="1550" width="0" style="493" hidden="1" customWidth="1"/>
    <col min="1551" max="1551" width="3.7109375" style="493" customWidth="1"/>
    <col min="1552" max="1552" width="11.140625" style="493" bestFit="1" customWidth="1"/>
    <col min="1553" max="1554" width="10.5703125" style="493"/>
    <col min="1555" max="1555" width="11.140625" style="493" customWidth="1"/>
    <col min="1556" max="1785" width="10.5703125" style="493"/>
    <col min="1786" max="1793" width="0" style="493" hidden="1" customWidth="1"/>
    <col min="1794" max="1794" width="3.7109375" style="493" customWidth="1"/>
    <col min="1795" max="1795" width="3.85546875" style="493" customWidth="1"/>
    <col min="1796" max="1796" width="3.7109375" style="493" customWidth="1"/>
    <col min="1797" max="1797" width="12.7109375" style="493" customWidth="1"/>
    <col min="1798" max="1798" width="52.7109375" style="493" customWidth="1"/>
    <col min="1799" max="1802" width="0" style="493" hidden="1" customWidth="1"/>
    <col min="1803" max="1803" width="12.28515625" style="493" customWidth="1"/>
    <col min="1804" max="1804" width="6.42578125" style="493" customWidth="1"/>
    <col min="1805" max="1805" width="12.28515625" style="493" customWidth="1"/>
    <col min="1806" max="1806" width="0" style="493" hidden="1" customWidth="1"/>
    <col min="1807" max="1807" width="3.7109375" style="493" customWidth="1"/>
    <col min="1808" max="1808" width="11.140625" style="493" bestFit="1" customWidth="1"/>
    <col min="1809" max="1810" width="10.5703125" style="493"/>
    <col min="1811" max="1811" width="11.140625" style="493" customWidth="1"/>
    <col min="1812" max="2041" width="10.5703125" style="493"/>
    <col min="2042" max="2049" width="0" style="493" hidden="1" customWidth="1"/>
    <col min="2050" max="2050" width="3.7109375" style="493" customWidth="1"/>
    <col min="2051" max="2051" width="3.85546875" style="493" customWidth="1"/>
    <col min="2052" max="2052" width="3.7109375" style="493" customWidth="1"/>
    <col min="2053" max="2053" width="12.7109375" style="493" customWidth="1"/>
    <col min="2054" max="2054" width="52.7109375" style="493" customWidth="1"/>
    <col min="2055" max="2058" width="0" style="493" hidden="1" customWidth="1"/>
    <col min="2059" max="2059" width="12.28515625" style="493" customWidth="1"/>
    <col min="2060" max="2060" width="6.42578125" style="493" customWidth="1"/>
    <col min="2061" max="2061" width="12.28515625" style="493" customWidth="1"/>
    <col min="2062" max="2062" width="0" style="493" hidden="1" customWidth="1"/>
    <col min="2063" max="2063" width="3.7109375" style="493" customWidth="1"/>
    <col min="2064" max="2064" width="11.140625" style="493" bestFit="1" customWidth="1"/>
    <col min="2065" max="2066" width="10.5703125" style="493"/>
    <col min="2067" max="2067" width="11.140625" style="493" customWidth="1"/>
    <col min="2068" max="2297" width="10.5703125" style="493"/>
    <col min="2298" max="2305" width="0" style="493" hidden="1" customWidth="1"/>
    <col min="2306" max="2306" width="3.7109375" style="493" customWidth="1"/>
    <col min="2307" max="2307" width="3.85546875" style="493" customWidth="1"/>
    <col min="2308" max="2308" width="3.7109375" style="493" customWidth="1"/>
    <col min="2309" max="2309" width="12.7109375" style="493" customWidth="1"/>
    <col min="2310" max="2310" width="52.7109375" style="493" customWidth="1"/>
    <col min="2311" max="2314" width="0" style="493" hidden="1" customWidth="1"/>
    <col min="2315" max="2315" width="12.28515625" style="493" customWidth="1"/>
    <col min="2316" max="2316" width="6.42578125" style="493" customWidth="1"/>
    <col min="2317" max="2317" width="12.28515625" style="493" customWidth="1"/>
    <col min="2318" max="2318" width="0" style="493" hidden="1" customWidth="1"/>
    <col min="2319" max="2319" width="3.7109375" style="493" customWidth="1"/>
    <col min="2320" max="2320" width="11.140625" style="493" bestFit="1" customWidth="1"/>
    <col min="2321" max="2322" width="10.5703125" style="493"/>
    <col min="2323" max="2323" width="11.140625" style="493" customWidth="1"/>
    <col min="2324" max="2553" width="10.5703125" style="493"/>
    <col min="2554" max="2561" width="0" style="493" hidden="1" customWidth="1"/>
    <col min="2562" max="2562" width="3.7109375" style="493" customWidth="1"/>
    <col min="2563" max="2563" width="3.85546875" style="493" customWidth="1"/>
    <col min="2564" max="2564" width="3.7109375" style="493" customWidth="1"/>
    <col min="2565" max="2565" width="12.7109375" style="493" customWidth="1"/>
    <col min="2566" max="2566" width="52.7109375" style="493" customWidth="1"/>
    <col min="2567" max="2570" width="0" style="493" hidden="1" customWidth="1"/>
    <col min="2571" max="2571" width="12.28515625" style="493" customWidth="1"/>
    <col min="2572" max="2572" width="6.42578125" style="493" customWidth="1"/>
    <col min="2573" max="2573" width="12.28515625" style="493" customWidth="1"/>
    <col min="2574" max="2574" width="0" style="493" hidden="1" customWidth="1"/>
    <col min="2575" max="2575" width="3.7109375" style="493" customWidth="1"/>
    <col min="2576" max="2576" width="11.140625" style="493" bestFit="1" customWidth="1"/>
    <col min="2577" max="2578" width="10.5703125" style="493"/>
    <col min="2579" max="2579" width="11.140625" style="493" customWidth="1"/>
    <col min="2580" max="2809" width="10.5703125" style="493"/>
    <col min="2810" max="2817" width="0" style="493" hidden="1" customWidth="1"/>
    <col min="2818" max="2818" width="3.7109375" style="493" customWidth="1"/>
    <col min="2819" max="2819" width="3.85546875" style="493" customWidth="1"/>
    <col min="2820" max="2820" width="3.7109375" style="493" customWidth="1"/>
    <col min="2821" max="2821" width="12.7109375" style="493" customWidth="1"/>
    <col min="2822" max="2822" width="52.7109375" style="493" customWidth="1"/>
    <col min="2823" max="2826" width="0" style="493" hidden="1" customWidth="1"/>
    <col min="2827" max="2827" width="12.28515625" style="493" customWidth="1"/>
    <col min="2828" max="2828" width="6.42578125" style="493" customWidth="1"/>
    <col min="2829" max="2829" width="12.28515625" style="493" customWidth="1"/>
    <col min="2830" max="2830" width="0" style="493" hidden="1" customWidth="1"/>
    <col min="2831" max="2831" width="3.7109375" style="493" customWidth="1"/>
    <col min="2832" max="2832" width="11.140625" style="493" bestFit="1" customWidth="1"/>
    <col min="2833" max="2834" width="10.5703125" style="493"/>
    <col min="2835" max="2835" width="11.140625" style="493" customWidth="1"/>
    <col min="2836" max="3065" width="10.5703125" style="493"/>
    <col min="3066" max="3073" width="0" style="493" hidden="1" customWidth="1"/>
    <col min="3074" max="3074" width="3.7109375" style="493" customWidth="1"/>
    <col min="3075" max="3075" width="3.85546875" style="493" customWidth="1"/>
    <col min="3076" max="3076" width="3.7109375" style="493" customWidth="1"/>
    <col min="3077" max="3077" width="12.7109375" style="493" customWidth="1"/>
    <col min="3078" max="3078" width="52.7109375" style="493" customWidth="1"/>
    <col min="3079" max="3082" width="0" style="493" hidden="1" customWidth="1"/>
    <col min="3083" max="3083" width="12.28515625" style="493" customWidth="1"/>
    <col min="3084" max="3084" width="6.42578125" style="493" customWidth="1"/>
    <col min="3085" max="3085" width="12.28515625" style="493" customWidth="1"/>
    <col min="3086" max="3086" width="0" style="493" hidden="1" customWidth="1"/>
    <col min="3087" max="3087" width="3.7109375" style="493" customWidth="1"/>
    <col min="3088" max="3088" width="11.140625" style="493" bestFit="1" customWidth="1"/>
    <col min="3089" max="3090" width="10.5703125" style="493"/>
    <col min="3091" max="3091" width="11.140625" style="493" customWidth="1"/>
    <col min="3092" max="3321" width="10.5703125" style="493"/>
    <col min="3322" max="3329" width="0" style="493" hidden="1" customWidth="1"/>
    <col min="3330" max="3330" width="3.7109375" style="493" customWidth="1"/>
    <col min="3331" max="3331" width="3.85546875" style="493" customWidth="1"/>
    <col min="3332" max="3332" width="3.7109375" style="493" customWidth="1"/>
    <col min="3333" max="3333" width="12.7109375" style="493" customWidth="1"/>
    <col min="3334" max="3334" width="52.7109375" style="493" customWidth="1"/>
    <col min="3335" max="3338" width="0" style="493" hidden="1" customWidth="1"/>
    <col min="3339" max="3339" width="12.28515625" style="493" customWidth="1"/>
    <col min="3340" max="3340" width="6.42578125" style="493" customWidth="1"/>
    <col min="3341" max="3341" width="12.28515625" style="493" customWidth="1"/>
    <col min="3342" max="3342" width="0" style="493" hidden="1" customWidth="1"/>
    <col min="3343" max="3343" width="3.7109375" style="493" customWidth="1"/>
    <col min="3344" max="3344" width="11.140625" style="493" bestFit="1" customWidth="1"/>
    <col min="3345" max="3346" width="10.5703125" style="493"/>
    <col min="3347" max="3347" width="11.140625" style="493" customWidth="1"/>
    <col min="3348" max="3577" width="10.5703125" style="493"/>
    <col min="3578" max="3585" width="0" style="493" hidden="1" customWidth="1"/>
    <col min="3586" max="3586" width="3.7109375" style="493" customWidth="1"/>
    <col min="3587" max="3587" width="3.85546875" style="493" customWidth="1"/>
    <col min="3588" max="3588" width="3.7109375" style="493" customWidth="1"/>
    <col min="3589" max="3589" width="12.7109375" style="493" customWidth="1"/>
    <col min="3590" max="3590" width="52.7109375" style="493" customWidth="1"/>
    <col min="3591" max="3594" width="0" style="493" hidden="1" customWidth="1"/>
    <col min="3595" max="3595" width="12.28515625" style="493" customWidth="1"/>
    <col min="3596" max="3596" width="6.42578125" style="493" customWidth="1"/>
    <col min="3597" max="3597" width="12.28515625" style="493" customWidth="1"/>
    <col min="3598" max="3598" width="0" style="493" hidden="1" customWidth="1"/>
    <col min="3599" max="3599" width="3.7109375" style="493" customWidth="1"/>
    <col min="3600" max="3600" width="11.140625" style="493" bestFit="1" customWidth="1"/>
    <col min="3601" max="3602" width="10.5703125" style="493"/>
    <col min="3603" max="3603" width="11.140625" style="493" customWidth="1"/>
    <col min="3604" max="3833" width="10.5703125" style="493"/>
    <col min="3834" max="3841" width="0" style="493" hidden="1" customWidth="1"/>
    <col min="3842" max="3842" width="3.7109375" style="493" customWidth="1"/>
    <col min="3843" max="3843" width="3.85546875" style="493" customWidth="1"/>
    <col min="3844" max="3844" width="3.7109375" style="493" customWidth="1"/>
    <col min="3845" max="3845" width="12.7109375" style="493" customWidth="1"/>
    <col min="3846" max="3846" width="52.7109375" style="493" customWidth="1"/>
    <col min="3847" max="3850" width="0" style="493" hidden="1" customWidth="1"/>
    <col min="3851" max="3851" width="12.28515625" style="493" customWidth="1"/>
    <col min="3852" max="3852" width="6.42578125" style="493" customWidth="1"/>
    <col min="3853" max="3853" width="12.28515625" style="493" customWidth="1"/>
    <col min="3854" max="3854" width="0" style="493" hidden="1" customWidth="1"/>
    <col min="3855" max="3855" width="3.7109375" style="493" customWidth="1"/>
    <col min="3856" max="3856" width="11.140625" style="493" bestFit="1" customWidth="1"/>
    <col min="3857" max="3858" width="10.5703125" style="493"/>
    <col min="3859" max="3859" width="11.140625" style="493" customWidth="1"/>
    <col min="3860" max="4089" width="10.5703125" style="493"/>
    <col min="4090" max="4097" width="0" style="493" hidden="1" customWidth="1"/>
    <col min="4098" max="4098" width="3.7109375" style="493" customWidth="1"/>
    <col min="4099" max="4099" width="3.85546875" style="493" customWidth="1"/>
    <col min="4100" max="4100" width="3.7109375" style="493" customWidth="1"/>
    <col min="4101" max="4101" width="12.7109375" style="493" customWidth="1"/>
    <col min="4102" max="4102" width="52.7109375" style="493" customWidth="1"/>
    <col min="4103" max="4106" width="0" style="493" hidden="1" customWidth="1"/>
    <col min="4107" max="4107" width="12.28515625" style="493" customWidth="1"/>
    <col min="4108" max="4108" width="6.42578125" style="493" customWidth="1"/>
    <col min="4109" max="4109" width="12.28515625" style="493" customWidth="1"/>
    <col min="4110" max="4110" width="0" style="493" hidden="1" customWidth="1"/>
    <col min="4111" max="4111" width="3.7109375" style="493" customWidth="1"/>
    <col min="4112" max="4112" width="11.140625" style="493" bestFit="1" customWidth="1"/>
    <col min="4113" max="4114" width="10.5703125" style="493"/>
    <col min="4115" max="4115" width="11.140625" style="493" customWidth="1"/>
    <col min="4116" max="4345" width="10.5703125" style="493"/>
    <col min="4346" max="4353" width="0" style="493" hidden="1" customWidth="1"/>
    <col min="4354" max="4354" width="3.7109375" style="493" customWidth="1"/>
    <col min="4355" max="4355" width="3.85546875" style="493" customWidth="1"/>
    <col min="4356" max="4356" width="3.7109375" style="493" customWidth="1"/>
    <col min="4357" max="4357" width="12.7109375" style="493" customWidth="1"/>
    <col min="4358" max="4358" width="52.7109375" style="493" customWidth="1"/>
    <col min="4359" max="4362" width="0" style="493" hidden="1" customWidth="1"/>
    <col min="4363" max="4363" width="12.28515625" style="493" customWidth="1"/>
    <col min="4364" max="4364" width="6.42578125" style="493" customWidth="1"/>
    <col min="4365" max="4365" width="12.28515625" style="493" customWidth="1"/>
    <col min="4366" max="4366" width="0" style="493" hidden="1" customWidth="1"/>
    <col min="4367" max="4367" width="3.7109375" style="493" customWidth="1"/>
    <col min="4368" max="4368" width="11.140625" style="493" bestFit="1" customWidth="1"/>
    <col min="4369" max="4370" width="10.5703125" style="493"/>
    <col min="4371" max="4371" width="11.140625" style="493" customWidth="1"/>
    <col min="4372" max="4601" width="10.5703125" style="493"/>
    <col min="4602" max="4609" width="0" style="493" hidden="1" customWidth="1"/>
    <col min="4610" max="4610" width="3.7109375" style="493" customWidth="1"/>
    <col min="4611" max="4611" width="3.85546875" style="493" customWidth="1"/>
    <col min="4612" max="4612" width="3.7109375" style="493" customWidth="1"/>
    <col min="4613" max="4613" width="12.7109375" style="493" customWidth="1"/>
    <col min="4614" max="4614" width="52.7109375" style="493" customWidth="1"/>
    <col min="4615" max="4618" width="0" style="493" hidden="1" customWidth="1"/>
    <col min="4619" max="4619" width="12.28515625" style="493" customWidth="1"/>
    <col min="4620" max="4620" width="6.42578125" style="493" customWidth="1"/>
    <col min="4621" max="4621" width="12.28515625" style="493" customWidth="1"/>
    <col min="4622" max="4622" width="0" style="493" hidden="1" customWidth="1"/>
    <col min="4623" max="4623" width="3.7109375" style="493" customWidth="1"/>
    <col min="4624" max="4624" width="11.140625" style="493" bestFit="1" customWidth="1"/>
    <col min="4625" max="4626" width="10.5703125" style="493"/>
    <col min="4627" max="4627" width="11.140625" style="493" customWidth="1"/>
    <col min="4628" max="4857" width="10.5703125" style="493"/>
    <col min="4858" max="4865" width="0" style="493" hidden="1" customWidth="1"/>
    <col min="4866" max="4866" width="3.7109375" style="493" customWidth="1"/>
    <col min="4867" max="4867" width="3.85546875" style="493" customWidth="1"/>
    <col min="4868" max="4868" width="3.7109375" style="493" customWidth="1"/>
    <col min="4869" max="4869" width="12.7109375" style="493" customWidth="1"/>
    <col min="4870" max="4870" width="52.7109375" style="493" customWidth="1"/>
    <col min="4871" max="4874" width="0" style="493" hidden="1" customWidth="1"/>
    <col min="4875" max="4875" width="12.28515625" style="493" customWidth="1"/>
    <col min="4876" max="4876" width="6.42578125" style="493" customWidth="1"/>
    <col min="4877" max="4877" width="12.28515625" style="493" customWidth="1"/>
    <col min="4878" max="4878" width="0" style="493" hidden="1" customWidth="1"/>
    <col min="4879" max="4879" width="3.7109375" style="493" customWidth="1"/>
    <col min="4880" max="4880" width="11.140625" style="493" bestFit="1" customWidth="1"/>
    <col min="4881" max="4882" width="10.5703125" style="493"/>
    <col min="4883" max="4883" width="11.140625" style="493" customWidth="1"/>
    <col min="4884" max="5113" width="10.5703125" style="493"/>
    <col min="5114" max="5121" width="0" style="493" hidden="1" customWidth="1"/>
    <col min="5122" max="5122" width="3.7109375" style="493" customWidth="1"/>
    <col min="5123" max="5123" width="3.85546875" style="493" customWidth="1"/>
    <col min="5124" max="5124" width="3.7109375" style="493" customWidth="1"/>
    <col min="5125" max="5125" width="12.7109375" style="493" customWidth="1"/>
    <col min="5126" max="5126" width="52.7109375" style="493" customWidth="1"/>
    <col min="5127" max="5130" width="0" style="493" hidden="1" customWidth="1"/>
    <col min="5131" max="5131" width="12.28515625" style="493" customWidth="1"/>
    <col min="5132" max="5132" width="6.42578125" style="493" customWidth="1"/>
    <col min="5133" max="5133" width="12.28515625" style="493" customWidth="1"/>
    <col min="5134" max="5134" width="0" style="493" hidden="1" customWidth="1"/>
    <col min="5135" max="5135" width="3.7109375" style="493" customWidth="1"/>
    <col min="5136" max="5136" width="11.140625" style="493" bestFit="1" customWidth="1"/>
    <col min="5137" max="5138" width="10.5703125" style="493"/>
    <col min="5139" max="5139" width="11.140625" style="493" customWidth="1"/>
    <col min="5140" max="5369" width="10.5703125" style="493"/>
    <col min="5370" max="5377" width="0" style="493" hidden="1" customWidth="1"/>
    <col min="5378" max="5378" width="3.7109375" style="493" customWidth="1"/>
    <col min="5379" max="5379" width="3.85546875" style="493" customWidth="1"/>
    <col min="5380" max="5380" width="3.7109375" style="493" customWidth="1"/>
    <col min="5381" max="5381" width="12.7109375" style="493" customWidth="1"/>
    <col min="5382" max="5382" width="52.7109375" style="493" customWidth="1"/>
    <col min="5383" max="5386" width="0" style="493" hidden="1" customWidth="1"/>
    <col min="5387" max="5387" width="12.28515625" style="493" customWidth="1"/>
    <col min="5388" max="5388" width="6.42578125" style="493" customWidth="1"/>
    <col min="5389" max="5389" width="12.28515625" style="493" customWidth="1"/>
    <col min="5390" max="5390" width="0" style="493" hidden="1" customWidth="1"/>
    <col min="5391" max="5391" width="3.7109375" style="493" customWidth="1"/>
    <col min="5392" max="5392" width="11.140625" style="493" bestFit="1" customWidth="1"/>
    <col min="5393" max="5394" width="10.5703125" style="493"/>
    <col min="5395" max="5395" width="11.140625" style="493" customWidth="1"/>
    <col min="5396" max="5625" width="10.5703125" style="493"/>
    <col min="5626" max="5633" width="0" style="493" hidden="1" customWidth="1"/>
    <col min="5634" max="5634" width="3.7109375" style="493" customWidth="1"/>
    <col min="5635" max="5635" width="3.85546875" style="493" customWidth="1"/>
    <col min="5636" max="5636" width="3.7109375" style="493" customWidth="1"/>
    <col min="5637" max="5637" width="12.7109375" style="493" customWidth="1"/>
    <col min="5638" max="5638" width="52.7109375" style="493" customWidth="1"/>
    <col min="5639" max="5642" width="0" style="493" hidden="1" customWidth="1"/>
    <col min="5643" max="5643" width="12.28515625" style="493" customWidth="1"/>
    <col min="5644" max="5644" width="6.42578125" style="493" customWidth="1"/>
    <col min="5645" max="5645" width="12.28515625" style="493" customWidth="1"/>
    <col min="5646" max="5646" width="0" style="493" hidden="1" customWidth="1"/>
    <col min="5647" max="5647" width="3.7109375" style="493" customWidth="1"/>
    <col min="5648" max="5648" width="11.140625" style="493" bestFit="1" customWidth="1"/>
    <col min="5649" max="5650" width="10.5703125" style="493"/>
    <col min="5651" max="5651" width="11.140625" style="493" customWidth="1"/>
    <col min="5652" max="5881" width="10.5703125" style="493"/>
    <col min="5882" max="5889" width="0" style="493" hidden="1" customWidth="1"/>
    <col min="5890" max="5890" width="3.7109375" style="493" customWidth="1"/>
    <col min="5891" max="5891" width="3.85546875" style="493" customWidth="1"/>
    <col min="5892" max="5892" width="3.7109375" style="493" customWidth="1"/>
    <col min="5893" max="5893" width="12.7109375" style="493" customWidth="1"/>
    <col min="5894" max="5894" width="52.7109375" style="493" customWidth="1"/>
    <col min="5895" max="5898" width="0" style="493" hidden="1" customWidth="1"/>
    <col min="5899" max="5899" width="12.28515625" style="493" customWidth="1"/>
    <col min="5900" max="5900" width="6.42578125" style="493" customWidth="1"/>
    <col min="5901" max="5901" width="12.28515625" style="493" customWidth="1"/>
    <col min="5902" max="5902" width="0" style="493" hidden="1" customWidth="1"/>
    <col min="5903" max="5903" width="3.7109375" style="493" customWidth="1"/>
    <col min="5904" max="5904" width="11.140625" style="493" bestFit="1" customWidth="1"/>
    <col min="5905" max="5906" width="10.5703125" style="493"/>
    <col min="5907" max="5907" width="11.140625" style="493" customWidth="1"/>
    <col min="5908" max="6137" width="10.5703125" style="493"/>
    <col min="6138" max="6145" width="0" style="493" hidden="1" customWidth="1"/>
    <col min="6146" max="6146" width="3.7109375" style="493" customWidth="1"/>
    <col min="6147" max="6147" width="3.85546875" style="493" customWidth="1"/>
    <col min="6148" max="6148" width="3.7109375" style="493" customWidth="1"/>
    <col min="6149" max="6149" width="12.7109375" style="493" customWidth="1"/>
    <col min="6150" max="6150" width="52.7109375" style="493" customWidth="1"/>
    <col min="6151" max="6154" width="0" style="493" hidden="1" customWidth="1"/>
    <col min="6155" max="6155" width="12.28515625" style="493" customWidth="1"/>
    <col min="6156" max="6156" width="6.42578125" style="493" customWidth="1"/>
    <col min="6157" max="6157" width="12.28515625" style="493" customWidth="1"/>
    <col min="6158" max="6158" width="0" style="493" hidden="1" customWidth="1"/>
    <col min="6159" max="6159" width="3.7109375" style="493" customWidth="1"/>
    <col min="6160" max="6160" width="11.140625" style="493" bestFit="1" customWidth="1"/>
    <col min="6161" max="6162" width="10.5703125" style="493"/>
    <col min="6163" max="6163" width="11.140625" style="493" customWidth="1"/>
    <col min="6164" max="6393" width="10.5703125" style="493"/>
    <col min="6394" max="6401" width="0" style="493" hidden="1" customWidth="1"/>
    <col min="6402" max="6402" width="3.7109375" style="493" customWidth="1"/>
    <col min="6403" max="6403" width="3.85546875" style="493" customWidth="1"/>
    <col min="6404" max="6404" width="3.7109375" style="493" customWidth="1"/>
    <col min="6405" max="6405" width="12.7109375" style="493" customWidth="1"/>
    <col min="6406" max="6406" width="52.7109375" style="493" customWidth="1"/>
    <col min="6407" max="6410" width="0" style="493" hidden="1" customWidth="1"/>
    <col min="6411" max="6411" width="12.28515625" style="493" customWidth="1"/>
    <col min="6412" max="6412" width="6.42578125" style="493" customWidth="1"/>
    <col min="6413" max="6413" width="12.28515625" style="493" customWidth="1"/>
    <col min="6414" max="6414" width="0" style="493" hidden="1" customWidth="1"/>
    <col min="6415" max="6415" width="3.7109375" style="493" customWidth="1"/>
    <col min="6416" max="6416" width="11.140625" style="493" bestFit="1" customWidth="1"/>
    <col min="6417" max="6418" width="10.5703125" style="493"/>
    <col min="6419" max="6419" width="11.140625" style="493" customWidth="1"/>
    <col min="6420" max="6649" width="10.5703125" style="493"/>
    <col min="6650" max="6657" width="0" style="493" hidden="1" customWidth="1"/>
    <col min="6658" max="6658" width="3.7109375" style="493" customWidth="1"/>
    <col min="6659" max="6659" width="3.85546875" style="493" customWidth="1"/>
    <col min="6660" max="6660" width="3.7109375" style="493" customWidth="1"/>
    <col min="6661" max="6661" width="12.7109375" style="493" customWidth="1"/>
    <col min="6662" max="6662" width="52.7109375" style="493" customWidth="1"/>
    <col min="6663" max="6666" width="0" style="493" hidden="1" customWidth="1"/>
    <col min="6667" max="6667" width="12.28515625" style="493" customWidth="1"/>
    <col min="6668" max="6668" width="6.42578125" style="493" customWidth="1"/>
    <col min="6669" max="6669" width="12.28515625" style="493" customWidth="1"/>
    <col min="6670" max="6670" width="0" style="493" hidden="1" customWidth="1"/>
    <col min="6671" max="6671" width="3.7109375" style="493" customWidth="1"/>
    <col min="6672" max="6672" width="11.140625" style="493" bestFit="1" customWidth="1"/>
    <col min="6673" max="6674" width="10.5703125" style="493"/>
    <col min="6675" max="6675" width="11.140625" style="493" customWidth="1"/>
    <col min="6676" max="6905" width="10.5703125" style="493"/>
    <col min="6906" max="6913" width="0" style="493" hidden="1" customWidth="1"/>
    <col min="6914" max="6914" width="3.7109375" style="493" customWidth="1"/>
    <col min="6915" max="6915" width="3.85546875" style="493" customWidth="1"/>
    <col min="6916" max="6916" width="3.7109375" style="493" customWidth="1"/>
    <col min="6917" max="6917" width="12.7109375" style="493" customWidth="1"/>
    <col min="6918" max="6918" width="52.7109375" style="493" customWidth="1"/>
    <col min="6919" max="6922" width="0" style="493" hidden="1" customWidth="1"/>
    <col min="6923" max="6923" width="12.28515625" style="493" customWidth="1"/>
    <col min="6924" max="6924" width="6.42578125" style="493" customWidth="1"/>
    <col min="6925" max="6925" width="12.28515625" style="493" customWidth="1"/>
    <col min="6926" max="6926" width="0" style="493" hidden="1" customWidth="1"/>
    <col min="6927" max="6927" width="3.7109375" style="493" customWidth="1"/>
    <col min="6928" max="6928" width="11.140625" style="493" bestFit="1" customWidth="1"/>
    <col min="6929" max="6930" width="10.5703125" style="493"/>
    <col min="6931" max="6931" width="11.140625" style="493" customWidth="1"/>
    <col min="6932" max="7161" width="10.5703125" style="493"/>
    <col min="7162" max="7169" width="0" style="493" hidden="1" customWidth="1"/>
    <col min="7170" max="7170" width="3.7109375" style="493" customWidth="1"/>
    <col min="7171" max="7171" width="3.85546875" style="493" customWidth="1"/>
    <col min="7172" max="7172" width="3.7109375" style="493" customWidth="1"/>
    <col min="7173" max="7173" width="12.7109375" style="493" customWidth="1"/>
    <col min="7174" max="7174" width="52.7109375" style="493" customWidth="1"/>
    <col min="7175" max="7178" width="0" style="493" hidden="1" customWidth="1"/>
    <col min="7179" max="7179" width="12.28515625" style="493" customWidth="1"/>
    <col min="7180" max="7180" width="6.42578125" style="493" customWidth="1"/>
    <col min="7181" max="7181" width="12.28515625" style="493" customWidth="1"/>
    <col min="7182" max="7182" width="0" style="493" hidden="1" customWidth="1"/>
    <col min="7183" max="7183" width="3.7109375" style="493" customWidth="1"/>
    <col min="7184" max="7184" width="11.140625" style="493" bestFit="1" customWidth="1"/>
    <col min="7185" max="7186" width="10.5703125" style="493"/>
    <col min="7187" max="7187" width="11.140625" style="493" customWidth="1"/>
    <col min="7188" max="7417" width="10.5703125" style="493"/>
    <col min="7418" max="7425" width="0" style="493" hidden="1" customWidth="1"/>
    <col min="7426" max="7426" width="3.7109375" style="493" customWidth="1"/>
    <col min="7427" max="7427" width="3.85546875" style="493" customWidth="1"/>
    <col min="7428" max="7428" width="3.7109375" style="493" customWidth="1"/>
    <col min="7429" max="7429" width="12.7109375" style="493" customWidth="1"/>
    <col min="7430" max="7430" width="52.7109375" style="493" customWidth="1"/>
    <col min="7431" max="7434" width="0" style="493" hidden="1" customWidth="1"/>
    <col min="7435" max="7435" width="12.28515625" style="493" customWidth="1"/>
    <col min="7436" max="7436" width="6.42578125" style="493" customWidth="1"/>
    <col min="7437" max="7437" width="12.28515625" style="493" customWidth="1"/>
    <col min="7438" max="7438" width="0" style="493" hidden="1" customWidth="1"/>
    <col min="7439" max="7439" width="3.7109375" style="493" customWidth="1"/>
    <col min="7440" max="7440" width="11.140625" style="493" bestFit="1" customWidth="1"/>
    <col min="7441" max="7442" width="10.5703125" style="493"/>
    <col min="7443" max="7443" width="11.140625" style="493" customWidth="1"/>
    <col min="7444" max="7673" width="10.5703125" style="493"/>
    <col min="7674" max="7681" width="0" style="493" hidden="1" customWidth="1"/>
    <col min="7682" max="7682" width="3.7109375" style="493" customWidth="1"/>
    <col min="7683" max="7683" width="3.85546875" style="493" customWidth="1"/>
    <col min="7684" max="7684" width="3.7109375" style="493" customWidth="1"/>
    <col min="7685" max="7685" width="12.7109375" style="493" customWidth="1"/>
    <col min="7686" max="7686" width="52.7109375" style="493" customWidth="1"/>
    <col min="7687" max="7690" width="0" style="493" hidden="1" customWidth="1"/>
    <col min="7691" max="7691" width="12.28515625" style="493" customWidth="1"/>
    <col min="7692" max="7692" width="6.42578125" style="493" customWidth="1"/>
    <col min="7693" max="7693" width="12.28515625" style="493" customWidth="1"/>
    <col min="7694" max="7694" width="0" style="493" hidden="1" customWidth="1"/>
    <col min="7695" max="7695" width="3.7109375" style="493" customWidth="1"/>
    <col min="7696" max="7696" width="11.140625" style="493" bestFit="1" customWidth="1"/>
    <col min="7697" max="7698" width="10.5703125" style="493"/>
    <col min="7699" max="7699" width="11.140625" style="493" customWidth="1"/>
    <col min="7700" max="7929" width="10.5703125" style="493"/>
    <col min="7930" max="7937" width="0" style="493" hidden="1" customWidth="1"/>
    <col min="7938" max="7938" width="3.7109375" style="493" customWidth="1"/>
    <col min="7939" max="7939" width="3.85546875" style="493" customWidth="1"/>
    <col min="7940" max="7940" width="3.7109375" style="493" customWidth="1"/>
    <col min="7941" max="7941" width="12.7109375" style="493" customWidth="1"/>
    <col min="7942" max="7942" width="52.7109375" style="493" customWidth="1"/>
    <col min="7943" max="7946" width="0" style="493" hidden="1" customWidth="1"/>
    <col min="7947" max="7947" width="12.28515625" style="493" customWidth="1"/>
    <col min="7948" max="7948" width="6.42578125" style="493" customWidth="1"/>
    <col min="7949" max="7949" width="12.28515625" style="493" customWidth="1"/>
    <col min="7950" max="7950" width="0" style="493" hidden="1" customWidth="1"/>
    <col min="7951" max="7951" width="3.7109375" style="493" customWidth="1"/>
    <col min="7952" max="7952" width="11.140625" style="493" bestFit="1" customWidth="1"/>
    <col min="7953" max="7954" width="10.5703125" style="493"/>
    <col min="7955" max="7955" width="11.140625" style="493" customWidth="1"/>
    <col min="7956" max="8185" width="10.5703125" style="493"/>
    <col min="8186" max="8193" width="0" style="493" hidden="1" customWidth="1"/>
    <col min="8194" max="8194" width="3.7109375" style="493" customWidth="1"/>
    <col min="8195" max="8195" width="3.85546875" style="493" customWidth="1"/>
    <col min="8196" max="8196" width="3.7109375" style="493" customWidth="1"/>
    <col min="8197" max="8197" width="12.7109375" style="493" customWidth="1"/>
    <col min="8198" max="8198" width="52.7109375" style="493" customWidth="1"/>
    <col min="8199" max="8202" width="0" style="493" hidden="1" customWidth="1"/>
    <col min="8203" max="8203" width="12.28515625" style="493" customWidth="1"/>
    <col min="8204" max="8204" width="6.42578125" style="493" customWidth="1"/>
    <col min="8205" max="8205" width="12.28515625" style="493" customWidth="1"/>
    <col min="8206" max="8206" width="0" style="493" hidden="1" customWidth="1"/>
    <col min="8207" max="8207" width="3.7109375" style="493" customWidth="1"/>
    <col min="8208" max="8208" width="11.140625" style="493" bestFit="1" customWidth="1"/>
    <col min="8209" max="8210" width="10.5703125" style="493"/>
    <col min="8211" max="8211" width="11.140625" style="493" customWidth="1"/>
    <col min="8212" max="8441" width="10.5703125" style="493"/>
    <col min="8442" max="8449" width="0" style="493" hidden="1" customWidth="1"/>
    <col min="8450" max="8450" width="3.7109375" style="493" customWidth="1"/>
    <col min="8451" max="8451" width="3.85546875" style="493" customWidth="1"/>
    <col min="8452" max="8452" width="3.7109375" style="493" customWidth="1"/>
    <col min="8453" max="8453" width="12.7109375" style="493" customWidth="1"/>
    <col min="8454" max="8454" width="52.7109375" style="493" customWidth="1"/>
    <col min="8455" max="8458" width="0" style="493" hidden="1" customWidth="1"/>
    <col min="8459" max="8459" width="12.28515625" style="493" customWidth="1"/>
    <col min="8460" max="8460" width="6.42578125" style="493" customWidth="1"/>
    <col min="8461" max="8461" width="12.28515625" style="493" customWidth="1"/>
    <col min="8462" max="8462" width="0" style="493" hidden="1" customWidth="1"/>
    <col min="8463" max="8463" width="3.7109375" style="493" customWidth="1"/>
    <col min="8464" max="8464" width="11.140625" style="493" bestFit="1" customWidth="1"/>
    <col min="8465" max="8466" width="10.5703125" style="493"/>
    <col min="8467" max="8467" width="11.140625" style="493" customWidth="1"/>
    <col min="8468" max="8697" width="10.5703125" style="493"/>
    <col min="8698" max="8705" width="0" style="493" hidden="1" customWidth="1"/>
    <col min="8706" max="8706" width="3.7109375" style="493" customWidth="1"/>
    <col min="8707" max="8707" width="3.85546875" style="493" customWidth="1"/>
    <col min="8708" max="8708" width="3.7109375" style="493" customWidth="1"/>
    <col min="8709" max="8709" width="12.7109375" style="493" customWidth="1"/>
    <col min="8710" max="8710" width="52.7109375" style="493" customWidth="1"/>
    <col min="8711" max="8714" width="0" style="493" hidden="1" customWidth="1"/>
    <col min="8715" max="8715" width="12.28515625" style="493" customWidth="1"/>
    <col min="8716" max="8716" width="6.42578125" style="493" customWidth="1"/>
    <col min="8717" max="8717" width="12.28515625" style="493" customWidth="1"/>
    <col min="8718" max="8718" width="0" style="493" hidden="1" customWidth="1"/>
    <col min="8719" max="8719" width="3.7109375" style="493" customWidth="1"/>
    <col min="8720" max="8720" width="11.140625" style="493" bestFit="1" customWidth="1"/>
    <col min="8721" max="8722" width="10.5703125" style="493"/>
    <col min="8723" max="8723" width="11.140625" style="493" customWidth="1"/>
    <col min="8724" max="8953" width="10.5703125" style="493"/>
    <col min="8954" max="8961" width="0" style="493" hidden="1" customWidth="1"/>
    <col min="8962" max="8962" width="3.7109375" style="493" customWidth="1"/>
    <col min="8963" max="8963" width="3.85546875" style="493" customWidth="1"/>
    <col min="8964" max="8964" width="3.7109375" style="493" customWidth="1"/>
    <col min="8965" max="8965" width="12.7109375" style="493" customWidth="1"/>
    <col min="8966" max="8966" width="52.7109375" style="493" customWidth="1"/>
    <col min="8967" max="8970" width="0" style="493" hidden="1" customWidth="1"/>
    <col min="8971" max="8971" width="12.28515625" style="493" customWidth="1"/>
    <col min="8972" max="8972" width="6.42578125" style="493" customWidth="1"/>
    <col min="8973" max="8973" width="12.28515625" style="493" customWidth="1"/>
    <col min="8974" max="8974" width="0" style="493" hidden="1" customWidth="1"/>
    <col min="8975" max="8975" width="3.7109375" style="493" customWidth="1"/>
    <col min="8976" max="8976" width="11.140625" style="493" bestFit="1" customWidth="1"/>
    <col min="8977" max="8978" width="10.5703125" style="493"/>
    <col min="8979" max="8979" width="11.140625" style="493" customWidth="1"/>
    <col min="8980" max="9209" width="10.5703125" style="493"/>
    <col min="9210" max="9217" width="0" style="493" hidden="1" customWidth="1"/>
    <col min="9218" max="9218" width="3.7109375" style="493" customWidth="1"/>
    <col min="9219" max="9219" width="3.85546875" style="493" customWidth="1"/>
    <col min="9220" max="9220" width="3.7109375" style="493" customWidth="1"/>
    <col min="9221" max="9221" width="12.7109375" style="493" customWidth="1"/>
    <col min="9222" max="9222" width="52.7109375" style="493" customWidth="1"/>
    <col min="9223" max="9226" width="0" style="493" hidden="1" customWidth="1"/>
    <col min="9227" max="9227" width="12.28515625" style="493" customWidth="1"/>
    <col min="9228" max="9228" width="6.42578125" style="493" customWidth="1"/>
    <col min="9229" max="9229" width="12.28515625" style="493" customWidth="1"/>
    <col min="9230" max="9230" width="0" style="493" hidden="1" customWidth="1"/>
    <col min="9231" max="9231" width="3.7109375" style="493" customWidth="1"/>
    <col min="9232" max="9232" width="11.140625" style="493" bestFit="1" customWidth="1"/>
    <col min="9233" max="9234" width="10.5703125" style="493"/>
    <col min="9235" max="9235" width="11.140625" style="493" customWidth="1"/>
    <col min="9236" max="9465" width="10.5703125" style="493"/>
    <col min="9466" max="9473" width="0" style="493" hidden="1" customWidth="1"/>
    <col min="9474" max="9474" width="3.7109375" style="493" customWidth="1"/>
    <col min="9475" max="9475" width="3.85546875" style="493" customWidth="1"/>
    <col min="9476" max="9476" width="3.7109375" style="493" customWidth="1"/>
    <col min="9477" max="9477" width="12.7109375" style="493" customWidth="1"/>
    <col min="9478" max="9478" width="52.7109375" style="493" customWidth="1"/>
    <col min="9479" max="9482" width="0" style="493" hidden="1" customWidth="1"/>
    <col min="9483" max="9483" width="12.28515625" style="493" customWidth="1"/>
    <col min="9484" max="9484" width="6.42578125" style="493" customWidth="1"/>
    <col min="9485" max="9485" width="12.28515625" style="493" customWidth="1"/>
    <col min="9486" max="9486" width="0" style="493" hidden="1" customWidth="1"/>
    <col min="9487" max="9487" width="3.7109375" style="493" customWidth="1"/>
    <col min="9488" max="9488" width="11.140625" style="493" bestFit="1" customWidth="1"/>
    <col min="9489" max="9490" width="10.5703125" style="493"/>
    <col min="9491" max="9491" width="11.140625" style="493" customWidth="1"/>
    <col min="9492" max="9721" width="10.5703125" style="493"/>
    <col min="9722" max="9729" width="0" style="493" hidden="1" customWidth="1"/>
    <col min="9730" max="9730" width="3.7109375" style="493" customWidth="1"/>
    <col min="9731" max="9731" width="3.85546875" style="493" customWidth="1"/>
    <col min="9732" max="9732" width="3.7109375" style="493" customWidth="1"/>
    <col min="9733" max="9733" width="12.7109375" style="493" customWidth="1"/>
    <col min="9734" max="9734" width="52.7109375" style="493" customWidth="1"/>
    <col min="9735" max="9738" width="0" style="493" hidden="1" customWidth="1"/>
    <col min="9739" max="9739" width="12.28515625" style="493" customWidth="1"/>
    <col min="9740" max="9740" width="6.42578125" style="493" customWidth="1"/>
    <col min="9741" max="9741" width="12.28515625" style="493" customWidth="1"/>
    <col min="9742" max="9742" width="0" style="493" hidden="1" customWidth="1"/>
    <col min="9743" max="9743" width="3.7109375" style="493" customWidth="1"/>
    <col min="9744" max="9744" width="11.140625" style="493" bestFit="1" customWidth="1"/>
    <col min="9745" max="9746" width="10.5703125" style="493"/>
    <col min="9747" max="9747" width="11.140625" style="493" customWidth="1"/>
    <col min="9748" max="9977" width="10.5703125" style="493"/>
    <col min="9978" max="9985" width="0" style="493" hidden="1" customWidth="1"/>
    <col min="9986" max="9986" width="3.7109375" style="493" customWidth="1"/>
    <col min="9987" max="9987" width="3.85546875" style="493" customWidth="1"/>
    <col min="9988" max="9988" width="3.7109375" style="493" customWidth="1"/>
    <col min="9989" max="9989" width="12.7109375" style="493" customWidth="1"/>
    <col min="9990" max="9990" width="52.7109375" style="493" customWidth="1"/>
    <col min="9991" max="9994" width="0" style="493" hidden="1" customWidth="1"/>
    <col min="9995" max="9995" width="12.28515625" style="493" customWidth="1"/>
    <col min="9996" max="9996" width="6.42578125" style="493" customWidth="1"/>
    <col min="9997" max="9997" width="12.28515625" style="493" customWidth="1"/>
    <col min="9998" max="9998" width="0" style="493" hidden="1" customWidth="1"/>
    <col min="9999" max="9999" width="3.7109375" style="493" customWidth="1"/>
    <col min="10000" max="10000" width="11.140625" style="493" bestFit="1" customWidth="1"/>
    <col min="10001" max="10002" width="10.5703125" style="493"/>
    <col min="10003" max="10003" width="11.140625" style="493" customWidth="1"/>
    <col min="10004" max="10233" width="10.5703125" style="493"/>
    <col min="10234" max="10241" width="0" style="493" hidden="1" customWidth="1"/>
    <col min="10242" max="10242" width="3.7109375" style="493" customWidth="1"/>
    <col min="10243" max="10243" width="3.85546875" style="493" customWidth="1"/>
    <col min="10244" max="10244" width="3.7109375" style="493" customWidth="1"/>
    <col min="10245" max="10245" width="12.7109375" style="493" customWidth="1"/>
    <col min="10246" max="10246" width="52.7109375" style="493" customWidth="1"/>
    <col min="10247" max="10250" width="0" style="493" hidden="1" customWidth="1"/>
    <col min="10251" max="10251" width="12.28515625" style="493" customWidth="1"/>
    <col min="10252" max="10252" width="6.42578125" style="493" customWidth="1"/>
    <col min="10253" max="10253" width="12.28515625" style="493" customWidth="1"/>
    <col min="10254" max="10254" width="0" style="493" hidden="1" customWidth="1"/>
    <col min="10255" max="10255" width="3.7109375" style="493" customWidth="1"/>
    <col min="10256" max="10256" width="11.140625" style="493" bestFit="1" customWidth="1"/>
    <col min="10257" max="10258" width="10.5703125" style="493"/>
    <col min="10259" max="10259" width="11.140625" style="493" customWidth="1"/>
    <col min="10260" max="10489" width="10.5703125" style="493"/>
    <col min="10490" max="10497" width="0" style="493" hidden="1" customWidth="1"/>
    <col min="10498" max="10498" width="3.7109375" style="493" customWidth="1"/>
    <col min="10499" max="10499" width="3.85546875" style="493" customWidth="1"/>
    <col min="10500" max="10500" width="3.7109375" style="493" customWidth="1"/>
    <col min="10501" max="10501" width="12.7109375" style="493" customWidth="1"/>
    <col min="10502" max="10502" width="52.7109375" style="493" customWidth="1"/>
    <col min="10503" max="10506" width="0" style="493" hidden="1" customWidth="1"/>
    <col min="10507" max="10507" width="12.28515625" style="493" customWidth="1"/>
    <col min="10508" max="10508" width="6.42578125" style="493" customWidth="1"/>
    <col min="10509" max="10509" width="12.28515625" style="493" customWidth="1"/>
    <col min="10510" max="10510" width="0" style="493" hidden="1" customWidth="1"/>
    <col min="10511" max="10511" width="3.7109375" style="493" customWidth="1"/>
    <col min="10512" max="10512" width="11.140625" style="493" bestFit="1" customWidth="1"/>
    <col min="10513" max="10514" width="10.5703125" style="493"/>
    <col min="10515" max="10515" width="11.140625" style="493" customWidth="1"/>
    <col min="10516" max="10745" width="10.5703125" style="493"/>
    <col min="10746" max="10753" width="0" style="493" hidden="1" customWidth="1"/>
    <col min="10754" max="10754" width="3.7109375" style="493" customWidth="1"/>
    <col min="10755" max="10755" width="3.85546875" style="493" customWidth="1"/>
    <col min="10756" max="10756" width="3.7109375" style="493" customWidth="1"/>
    <col min="10757" max="10757" width="12.7109375" style="493" customWidth="1"/>
    <col min="10758" max="10758" width="52.7109375" style="493" customWidth="1"/>
    <col min="10759" max="10762" width="0" style="493" hidden="1" customWidth="1"/>
    <col min="10763" max="10763" width="12.28515625" style="493" customWidth="1"/>
    <col min="10764" max="10764" width="6.42578125" style="493" customWidth="1"/>
    <col min="10765" max="10765" width="12.28515625" style="493" customWidth="1"/>
    <col min="10766" max="10766" width="0" style="493" hidden="1" customWidth="1"/>
    <col min="10767" max="10767" width="3.7109375" style="493" customWidth="1"/>
    <col min="10768" max="10768" width="11.140625" style="493" bestFit="1" customWidth="1"/>
    <col min="10769" max="10770" width="10.5703125" style="493"/>
    <col min="10771" max="10771" width="11.140625" style="493" customWidth="1"/>
    <col min="10772" max="11001" width="10.5703125" style="493"/>
    <col min="11002" max="11009" width="0" style="493" hidden="1" customWidth="1"/>
    <col min="11010" max="11010" width="3.7109375" style="493" customWidth="1"/>
    <col min="11011" max="11011" width="3.85546875" style="493" customWidth="1"/>
    <col min="11012" max="11012" width="3.7109375" style="493" customWidth="1"/>
    <col min="11013" max="11013" width="12.7109375" style="493" customWidth="1"/>
    <col min="11014" max="11014" width="52.7109375" style="493" customWidth="1"/>
    <col min="11015" max="11018" width="0" style="493" hidden="1" customWidth="1"/>
    <col min="11019" max="11019" width="12.28515625" style="493" customWidth="1"/>
    <col min="11020" max="11020" width="6.42578125" style="493" customWidth="1"/>
    <col min="11021" max="11021" width="12.28515625" style="493" customWidth="1"/>
    <col min="11022" max="11022" width="0" style="493" hidden="1" customWidth="1"/>
    <col min="11023" max="11023" width="3.7109375" style="493" customWidth="1"/>
    <col min="11024" max="11024" width="11.140625" style="493" bestFit="1" customWidth="1"/>
    <col min="11025" max="11026" width="10.5703125" style="493"/>
    <col min="11027" max="11027" width="11.140625" style="493" customWidth="1"/>
    <col min="11028" max="11257" width="10.5703125" style="493"/>
    <col min="11258" max="11265" width="0" style="493" hidden="1" customWidth="1"/>
    <col min="11266" max="11266" width="3.7109375" style="493" customWidth="1"/>
    <col min="11267" max="11267" width="3.85546875" style="493" customWidth="1"/>
    <col min="11268" max="11268" width="3.7109375" style="493" customWidth="1"/>
    <col min="11269" max="11269" width="12.7109375" style="493" customWidth="1"/>
    <col min="11270" max="11270" width="52.7109375" style="493" customWidth="1"/>
    <col min="11271" max="11274" width="0" style="493" hidden="1" customWidth="1"/>
    <col min="11275" max="11275" width="12.28515625" style="493" customWidth="1"/>
    <col min="11276" max="11276" width="6.42578125" style="493" customWidth="1"/>
    <col min="11277" max="11277" width="12.28515625" style="493" customWidth="1"/>
    <col min="11278" max="11278" width="0" style="493" hidden="1" customWidth="1"/>
    <col min="11279" max="11279" width="3.7109375" style="493" customWidth="1"/>
    <col min="11280" max="11280" width="11.140625" style="493" bestFit="1" customWidth="1"/>
    <col min="11281" max="11282" width="10.5703125" style="493"/>
    <col min="11283" max="11283" width="11.140625" style="493" customWidth="1"/>
    <col min="11284" max="11513" width="10.5703125" style="493"/>
    <col min="11514" max="11521" width="0" style="493" hidden="1" customWidth="1"/>
    <col min="11522" max="11522" width="3.7109375" style="493" customWidth="1"/>
    <col min="11523" max="11523" width="3.85546875" style="493" customWidth="1"/>
    <col min="11524" max="11524" width="3.7109375" style="493" customWidth="1"/>
    <col min="11525" max="11525" width="12.7109375" style="493" customWidth="1"/>
    <col min="11526" max="11526" width="52.7109375" style="493" customWidth="1"/>
    <col min="11527" max="11530" width="0" style="493" hidden="1" customWidth="1"/>
    <col min="11531" max="11531" width="12.28515625" style="493" customWidth="1"/>
    <col min="11532" max="11532" width="6.42578125" style="493" customWidth="1"/>
    <col min="11533" max="11533" width="12.28515625" style="493" customWidth="1"/>
    <col min="11534" max="11534" width="0" style="493" hidden="1" customWidth="1"/>
    <col min="11535" max="11535" width="3.7109375" style="493" customWidth="1"/>
    <col min="11536" max="11536" width="11.140625" style="493" bestFit="1" customWidth="1"/>
    <col min="11537" max="11538" width="10.5703125" style="493"/>
    <col min="11539" max="11539" width="11.140625" style="493" customWidth="1"/>
    <col min="11540" max="11769" width="10.5703125" style="493"/>
    <col min="11770" max="11777" width="0" style="493" hidden="1" customWidth="1"/>
    <col min="11778" max="11778" width="3.7109375" style="493" customWidth="1"/>
    <col min="11779" max="11779" width="3.85546875" style="493" customWidth="1"/>
    <col min="11780" max="11780" width="3.7109375" style="493" customWidth="1"/>
    <col min="11781" max="11781" width="12.7109375" style="493" customWidth="1"/>
    <col min="11782" max="11782" width="52.7109375" style="493" customWidth="1"/>
    <col min="11783" max="11786" width="0" style="493" hidden="1" customWidth="1"/>
    <col min="11787" max="11787" width="12.28515625" style="493" customWidth="1"/>
    <col min="11788" max="11788" width="6.42578125" style="493" customWidth="1"/>
    <col min="11789" max="11789" width="12.28515625" style="493" customWidth="1"/>
    <col min="11790" max="11790" width="0" style="493" hidden="1" customWidth="1"/>
    <col min="11791" max="11791" width="3.7109375" style="493" customWidth="1"/>
    <col min="11792" max="11792" width="11.140625" style="493" bestFit="1" customWidth="1"/>
    <col min="11793" max="11794" width="10.5703125" style="493"/>
    <col min="11795" max="11795" width="11.140625" style="493" customWidth="1"/>
    <col min="11796" max="12025" width="10.5703125" style="493"/>
    <col min="12026" max="12033" width="0" style="493" hidden="1" customWidth="1"/>
    <col min="12034" max="12034" width="3.7109375" style="493" customWidth="1"/>
    <col min="12035" max="12035" width="3.85546875" style="493" customWidth="1"/>
    <col min="12036" max="12036" width="3.7109375" style="493" customWidth="1"/>
    <col min="12037" max="12037" width="12.7109375" style="493" customWidth="1"/>
    <col min="12038" max="12038" width="52.7109375" style="493" customWidth="1"/>
    <col min="12039" max="12042" width="0" style="493" hidden="1" customWidth="1"/>
    <col min="12043" max="12043" width="12.28515625" style="493" customWidth="1"/>
    <col min="12044" max="12044" width="6.42578125" style="493" customWidth="1"/>
    <col min="12045" max="12045" width="12.28515625" style="493" customWidth="1"/>
    <col min="12046" max="12046" width="0" style="493" hidden="1" customWidth="1"/>
    <col min="12047" max="12047" width="3.7109375" style="493" customWidth="1"/>
    <col min="12048" max="12048" width="11.140625" style="493" bestFit="1" customWidth="1"/>
    <col min="12049" max="12050" width="10.5703125" style="493"/>
    <col min="12051" max="12051" width="11.140625" style="493" customWidth="1"/>
    <col min="12052" max="12281" width="10.5703125" style="493"/>
    <col min="12282" max="12289" width="0" style="493" hidden="1" customWidth="1"/>
    <col min="12290" max="12290" width="3.7109375" style="493" customWidth="1"/>
    <col min="12291" max="12291" width="3.85546875" style="493" customWidth="1"/>
    <col min="12292" max="12292" width="3.7109375" style="493" customWidth="1"/>
    <col min="12293" max="12293" width="12.7109375" style="493" customWidth="1"/>
    <col min="12294" max="12294" width="52.7109375" style="493" customWidth="1"/>
    <col min="12295" max="12298" width="0" style="493" hidden="1" customWidth="1"/>
    <col min="12299" max="12299" width="12.28515625" style="493" customWidth="1"/>
    <col min="12300" max="12300" width="6.42578125" style="493" customWidth="1"/>
    <col min="12301" max="12301" width="12.28515625" style="493" customWidth="1"/>
    <col min="12302" max="12302" width="0" style="493" hidden="1" customWidth="1"/>
    <col min="12303" max="12303" width="3.7109375" style="493" customWidth="1"/>
    <col min="12304" max="12304" width="11.140625" style="493" bestFit="1" customWidth="1"/>
    <col min="12305" max="12306" width="10.5703125" style="493"/>
    <col min="12307" max="12307" width="11.140625" style="493" customWidth="1"/>
    <col min="12308" max="12537" width="10.5703125" style="493"/>
    <col min="12538" max="12545" width="0" style="493" hidden="1" customWidth="1"/>
    <col min="12546" max="12546" width="3.7109375" style="493" customWidth="1"/>
    <col min="12547" max="12547" width="3.85546875" style="493" customWidth="1"/>
    <col min="12548" max="12548" width="3.7109375" style="493" customWidth="1"/>
    <col min="12549" max="12549" width="12.7109375" style="493" customWidth="1"/>
    <col min="12550" max="12550" width="52.7109375" style="493" customWidth="1"/>
    <col min="12551" max="12554" width="0" style="493" hidden="1" customWidth="1"/>
    <col min="12555" max="12555" width="12.28515625" style="493" customWidth="1"/>
    <col min="12556" max="12556" width="6.42578125" style="493" customWidth="1"/>
    <col min="12557" max="12557" width="12.28515625" style="493" customWidth="1"/>
    <col min="12558" max="12558" width="0" style="493" hidden="1" customWidth="1"/>
    <col min="12559" max="12559" width="3.7109375" style="493" customWidth="1"/>
    <col min="12560" max="12560" width="11.140625" style="493" bestFit="1" customWidth="1"/>
    <col min="12561" max="12562" width="10.5703125" style="493"/>
    <col min="12563" max="12563" width="11.140625" style="493" customWidth="1"/>
    <col min="12564" max="12793" width="10.5703125" style="493"/>
    <col min="12794" max="12801" width="0" style="493" hidden="1" customWidth="1"/>
    <col min="12802" max="12802" width="3.7109375" style="493" customWidth="1"/>
    <col min="12803" max="12803" width="3.85546875" style="493" customWidth="1"/>
    <col min="12804" max="12804" width="3.7109375" style="493" customWidth="1"/>
    <col min="12805" max="12805" width="12.7109375" style="493" customWidth="1"/>
    <col min="12806" max="12806" width="52.7109375" style="493" customWidth="1"/>
    <col min="12807" max="12810" width="0" style="493" hidden="1" customWidth="1"/>
    <col min="12811" max="12811" width="12.28515625" style="493" customWidth="1"/>
    <col min="12812" max="12812" width="6.42578125" style="493" customWidth="1"/>
    <col min="12813" max="12813" width="12.28515625" style="493" customWidth="1"/>
    <col min="12814" max="12814" width="0" style="493" hidden="1" customWidth="1"/>
    <col min="12815" max="12815" width="3.7109375" style="493" customWidth="1"/>
    <col min="12816" max="12816" width="11.140625" style="493" bestFit="1" customWidth="1"/>
    <col min="12817" max="12818" width="10.5703125" style="493"/>
    <col min="12819" max="12819" width="11.140625" style="493" customWidth="1"/>
    <col min="12820" max="13049" width="10.5703125" style="493"/>
    <col min="13050" max="13057" width="0" style="493" hidden="1" customWidth="1"/>
    <col min="13058" max="13058" width="3.7109375" style="493" customWidth="1"/>
    <col min="13059" max="13059" width="3.85546875" style="493" customWidth="1"/>
    <col min="13060" max="13060" width="3.7109375" style="493" customWidth="1"/>
    <col min="13061" max="13061" width="12.7109375" style="493" customWidth="1"/>
    <col min="13062" max="13062" width="52.7109375" style="493" customWidth="1"/>
    <col min="13063" max="13066" width="0" style="493" hidden="1" customWidth="1"/>
    <col min="13067" max="13067" width="12.28515625" style="493" customWidth="1"/>
    <col min="13068" max="13068" width="6.42578125" style="493" customWidth="1"/>
    <col min="13069" max="13069" width="12.28515625" style="493" customWidth="1"/>
    <col min="13070" max="13070" width="0" style="493" hidden="1" customWidth="1"/>
    <col min="13071" max="13071" width="3.7109375" style="493" customWidth="1"/>
    <col min="13072" max="13072" width="11.140625" style="493" bestFit="1" customWidth="1"/>
    <col min="13073" max="13074" width="10.5703125" style="493"/>
    <col min="13075" max="13075" width="11.140625" style="493" customWidth="1"/>
    <col min="13076" max="13305" width="10.5703125" style="493"/>
    <col min="13306" max="13313" width="0" style="493" hidden="1" customWidth="1"/>
    <col min="13314" max="13314" width="3.7109375" style="493" customWidth="1"/>
    <col min="13315" max="13315" width="3.85546875" style="493" customWidth="1"/>
    <col min="13316" max="13316" width="3.7109375" style="493" customWidth="1"/>
    <col min="13317" max="13317" width="12.7109375" style="493" customWidth="1"/>
    <col min="13318" max="13318" width="52.7109375" style="493" customWidth="1"/>
    <col min="13319" max="13322" width="0" style="493" hidden="1" customWidth="1"/>
    <col min="13323" max="13323" width="12.28515625" style="493" customWidth="1"/>
    <col min="13324" max="13324" width="6.42578125" style="493" customWidth="1"/>
    <col min="13325" max="13325" width="12.28515625" style="493" customWidth="1"/>
    <col min="13326" max="13326" width="0" style="493" hidden="1" customWidth="1"/>
    <col min="13327" max="13327" width="3.7109375" style="493" customWidth="1"/>
    <col min="13328" max="13328" width="11.140625" style="493" bestFit="1" customWidth="1"/>
    <col min="13329" max="13330" width="10.5703125" style="493"/>
    <col min="13331" max="13331" width="11.140625" style="493" customWidth="1"/>
    <col min="13332" max="13561" width="10.5703125" style="493"/>
    <col min="13562" max="13569" width="0" style="493" hidden="1" customWidth="1"/>
    <col min="13570" max="13570" width="3.7109375" style="493" customWidth="1"/>
    <col min="13571" max="13571" width="3.85546875" style="493" customWidth="1"/>
    <col min="13572" max="13572" width="3.7109375" style="493" customWidth="1"/>
    <col min="13573" max="13573" width="12.7109375" style="493" customWidth="1"/>
    <col min="13574" max="13574" width="52.7109375" style="493" customWidth="1"/>
    <col min="13575" max="13578" width="0" style="493" hidden="1" customWidth="1"/>
    <col min="13579" max="13579" width="12.28515625" style="493" customWidth="1"/>
    <col min="13580" max="13580" width="6.42578125" style="493" customWidth="1"/>
    <col min="13581" max="13581" width="12.28515625" style="493" customWidth="1"/>
    <col min="13582" max="13582" width="0" style="493" hidden="1" customWidth="1"/>
    <col min="13583" max="13583" width="3.7109375" style="493" customWidth="1"/>
    <col min="13584" max="13584" width="11.140625" style="493" bestFit="1" customWidth="1"/>
    <col min="13585" max="13586" width="10.5703125" style="493"/>
    <col min="13587" max="13587" width="11.140625" style="493" customWidth="1"/>
    <col min="13588" max="13817" width="10.5703125" style="493"/>
    <col min="13818" max="13825" width="0" style="493" hidden="1" customWidth="1"/>
    <col min="13826" max="13826" width="3.7109375" style="493" customWidth="1"/>
    <col min="13827" max="13827" width="3.85546875" style="493" customWidth="1"/>
    <col min="13828" max="13828" width="3.7109375" style="493" customWidth="1"/>
    <col min="13829" max="13829" width="12.7109375" style="493" customWidth="1"/>
    <col min="13830" max="13830" width="52.7109375" style="493" customWidth="1"/>
    <col min="13831" max="13834" width="0" style="493" hidden="1" customWidth="1"/>
    <col min="13835" max="13835" width="12.28515625" style="493" customWidth="1"/>
    <col min="13836" max="13836" width="6.42578125" style="493" customWidth="1"/>
    <col min="13837" max="13837" width="12.28515625" style="493" customWidth="1"/>
    <col min="13838" max="13838" width="0" style="493" hidden="1" customWidth="1"/>
    <col min="13839" max="13839" width="3.7109375" style="493" customWidth="1"/>
    <col min="13840" max="13840" width="11.140625" style="493" bestFit="1" customWidth="1"/>
    <col min="13841" max="13842" width="10.5703125" style="493"/>
    <col min="13843" max="13843" width="11.140625" style="493" customWidth="1"/>
    <col min="13844" max="14073" width="10.5703125" style="493"/>
    <col min="14074" max="14081" width="0" style="493" hidden="1" customWidth="1"/>
    <col min="14082" max="14082" width="3.7109375" style="493" customWidth="1"/>
    <col min="14083" max="14083" width="3.85546875" style="493" customWidth="1"/>
    <col min="14084" max="14084" width="3.7109375" style="493" customWidth="1"/>
    <col min="14085" max="14085" width="12.7109375" style="493" customWidth="1"/>
    <col min="14086" max="14086" width="52.7109375" style="493" customWidth="1"/>
    <col min="14087" max="14090" width="0" style="493" hidden="1" customWidth="1"/>
    <col min="14091" max="14091" width="12.28515625" style="493" customWidth="1"/>
    <col min="14092" max="14092" width="6.42578125" style="493" customWidth="1"/>
    <col min="14093" max="14093" width="12.28515625" style="493" customWidth="1"/>
    <col min="14094" max="14094" width="0" style="493" hidden="1" customWidth="1"/>
    <col min="14095" max="14095" width="3.7109375" style="493" customWidth="1"/>
    <col min="14096" max="14096" width="11.140625" style="493" bestFit="1" customWidth="1"/>
    <col min="14097" max="14098" width="10.5703125" style="493"/>
    <col min="14099" max="14099" width="11.140625" style="493" customWidth="1"/>
    <col min="14100" max="14329" width="10.5703125" style="493"/>
    <col min="14330" max="14337" width="0" style="493" hidden="1" customWidth="1"/>
    <col min="14338" max="14338" width="3.7109375" style="493" customWidth="1"/>
    <col min="14339" max="14339" width="3.85546875" style="493" customWidth="1"/>
    <col min="14340" max="14340" width="3.7109375" style="493" customWidth="1"/>
    <col min="14341" max="14341" width="12.7109375" style="493" customWidth="1"/>
    <col min="14342" max="14342" width="52.7109375" style="493" customWidth="1"/>
    <col min="14343" max="14346" width="0" style="493" hidden="1" customWidth="1"/>
    <col min="14347" max="14347" width="12.28515625" style="493" customWidth="1"/>
    <col min="14348" max="14348" width="6.42578125" style="493" customWidth="1"/>
    <col min="14349" max="14349" width="12.28515625" style="493" customWidth="1"/>
    <col min="14350" max="14350" width="0" style="493" hidden="1" customWidth="1"/>
    <col min="14351" max="14351" width="3.7109375" style="493" customWidth="1"/>
    <col min="14352" max="14352" width="11.140625" style="493" bestFit="1" customWidth="1"/>
    <col min="14353" max="14354" width="10.5703125" style="493"/>
    <col min="14355" max="14355" width="11.140625" style="493" customWidth="1"/>
    <col min="14356" max="14585" width="10.5703125" style="493"/>
    <col min="14586" max="14593" width="0" style="493" hidden="1" customWidth="1"/>
    <col min="14594" max="14594" width="3.7109375" style="493" customWidth="1"/>
    <col min="14595" max="14595" width="3.85546875" style="493" customWidth="1"/>
    <col min="14596" max="14596" width="3.7109375" style="493" customWidth="1"/>
    <col min="14597" max="14597" width="12.7109375" style="493" customWidth="1"/>
    <col min="14598" max="14598" width="52.7109375" style="493" customWidth="1"/>
    <col min="14599" max="14602" width="0" style="493" hidden="1" customWidth="1"/>
    <col min="14603" max="14603" width="12.28515625" style="493" customWidth="1"/>
    <col min="14604" max="14604" width="6.42578125" style="493" customWidth="1"/>
    <col min="14605" max="14605" width="12.28515625" style="493" customWidth="1"/>
    <col min="14606" max="14606" width="0" style="493" hidden="1" customWidth="1"/>
    <col min="14607" max="14607" width="3.7109375" style="493" customWidth="1"/>
    <col min="14608" max="14608" width="11.140625" style="493" bestFit="1" customWidth="1"/>
    <col min="14609" max="14610" width="10.5703125" style="493"/>
    <col min="14611" max="14611" width="11.140625" style="493" customWidth="1"/>
    <col min="14612" max="14841" width="10.5703125" style="493"/>
    <col min="14842" max="14849" width="0" style="493" hidden="1" customWidth="1"/>
    <col min="14850" max="14850" width="3.7109375" style="493" customWidth="1"/>
    <col min="14851" max="14851" width="3.85546875" style="493" customWidth="1"/>
    <col min="14852" max="14852" width="3.7109375" style="493" customWidth="1"/>
    <col min="14853" max="14853" width="12.7109375" style="493" customWidth="1"/>
    <col min="14854" max="14854" width="52.7109375" style="493" customWidth="1"/>
    <col min="14855" max="14858" width="0" style="493" hidden="1" customWidth="1"/>
    <col min="14859" max="14859" width="12.28515625" style="493" customWidth="1"/>
    <col min="14860" max="14860" width="6.42578125" style="493" customWidth="1"/>
    <col min="14861" max="14861" width="12.28515625" style="493" customWidth="1"/>
    <col min="14862" max="14862" width="0" style="493" hidden="1" customWidth="1"/>
    <col min="14863" max="14863" width="3.7109375" style="493" customWidth="1"/>
    <col min="14864" max="14864" width="11.140625" style="493" bestFit="1" customWidth="1"/>
    <col min="14865" max="14866" width="10.5703125" style="493"/>
    <col min="14867" max="14867" width="11.140625" style="493" customWidth="1"/>
    <col min="14868" max="15097" width="10.5703125" style="493"/>
    <col min="15098" max="15105" width="0" style="493" hidden="1" customWidth="1"/>
    <col min="15106" max="15106" width="3.7109375" style="493" customWidth="1"/>
    <col min="15107" max="15107" width="3.85546875" style="493" customWidth="1"/>
    <col min="15108" max="15108" width="3.7109375" style="493" customWidth="1"/>
    <col min="15109" max="15109" width="12.7109375" style="493" customWidth="1"/>
    <col min="15110" max="15110" width="52.7109375" style="493" customWidth="1"/>
    <col min="15111" max="15114" width="0" style="493" hidden="1" customWidth="1"/>
    <col min="15115" max="15115" width="12.28515625" style="493" customWidth="1"/>
    <col min="15116" max="15116" width="6.42578125" style="493" customWidth="1"/>
    <col min="15117" max="15117" width="12.28515625" style="493" customWidth="1"/>
    <col min="15118" max="15118" width="0" style="493" hidden="1" customWidth="1"/>
    <col min="15119" max="15119" width="3.7109375" style="493" customWidth="1"/>
    <col min="15120" max="15120" width="11.140625" style="493" bestFit="1" customWidth="1"/>
    <col min="15121" max="15122" width="10.5703125" style="493"/>
    <col min="15123" max="15123" width="11.140625" style="493" customWidth="1"/>
    <col min="15124" max="15353" width="10.5703125" style="493"/>
    <col min="15354" max="15361" width="0" style="493" hidden="1" customWidth="1"/>
    <col min="15362" max="15362" width="3.7109375" style="493" customWidth="1"/>
    <col min="15363" max="15363" width="3.85546875" style="493" customWidth="1"/>
    <col min="15364" max="15364" width="3.7109375" style="493" customWidth="1"/>
    <col min="15365" max="15365" width="12.7109375" style="493" customWidth="1"/>
    <col min="15366" max="15366" width="52.7109375" style="493" customWidth="1"/>
    <col min="15367" max="15370" width="0" style="493" hidden="1" customWidth="1"/>
    <col min="15371" max="15371" width="12.28515625" style="493" customWidth="1"/>
    <col min="15372" max="15372" width="6.42578125" style="493" customWidth="1"/>
    <col min="15373" max="15373" width="12.28515625" style="493" customWidth="1"/>
    <col min="15374" max="15374" width="0" style="493" hidden="1" customWidth="1"/>
    <col min="15375" max="15375" width="3.7109375" style="493" customWidth="1"/>
    <col min="15376" max="15376" width="11.140625" style="493" bestFit="1" customWidth="1"/>
    <col min="15377" max="15378" width="10.5703125" style="493"/>
    <col min="15379" max="15379" width="11.140625" style="493" customWidth="1"/>
    <col min="15380" max="15609" width="10.5703125" style="493"/>
    <col min="15610" max="15617" width="0" style="493" hidden="1" customWidth="1"/>
    <col min="15618" max="15618" width="3.7109375" style="493" customWidth="1"/>
    <col min="15619" max="15619" width="3.85546875" style="493" customWidth="1"/>
    <col min="15620" max="15620" width="3.7109375" style="493" customWidth="1"/>
    <col min="15621" max="15621" width="12.7109375" style="493" customWidth="1"/>
    <col min="15622" max="15622" width="52.7109375" style="493" customWidth="1"/>
    <col min="15623" max="15626" width="0" style="493" hidden="1" customWidth="1"/>
    <col min="15627" max="15627" width="12.28515625" style="493" customWidth="1"/>
    <col min="15628" max="15628" width="6.42578125" style="493" customWidth="1"/>
    <col min="15629" max="15629" width="12.28515625" style="493" customWidth="1"/>
    <col min="15630" max="15630" width="0" style="493" hidden="1" customWidth="1"/>
    <col min="15631" max="15631" width="3.7109375" style="493" customWidth="1"/>
    <col min="15632" max="15632" width="11.140625" style="493" bestFit="1" customWidth="1"/>
    <col min="15633" max="15634" width="10.5703125" style="493"/>
    <col min="15635" max="15635" width="11.140625" style="493" customWidth="1"/>
    <col min="15636" max="15865" width="10.5703125" style="493"/>
    <col min="15866" max="15873" width="0" style="493" hidden="1" customWidth="1"/>
    <col min="15874" max="15874" width="3.7109375" style="493" customWidth="1"/>
    <col min="15875" max="15875" width="3.85546875" style="493" customWidth="1"/>
    <col min="15876" max="15876" width="3.7109375" style="493" customWidth="1"/>
    <col min="15877" max="15877" width="12.7109375" style="493" customWidth="1"/>
    <col min="15878" max="15878" width="52.7109375" style="493" customWidth="1"/>
    <col min="15879" max="15882" width="0" style="493" hidden="1" customWidth="1"/>
    <col min="15883" max="15883" width="12.28515625" style="493" customWidth="1"/>
    <col min="15884" max="15884" width="6.42578125" style="493" customWidth="1"/>
    <col min="15885" max="15885" width="12.28515625" style="493" customWidth="1"/>
    <col min="15886" max="15886" width="0" style="493" hidden="1" customWidth="1"/>
    <col min="15887" max="15887" width="3.7109375" style="493" customWidth="1"/>
    <col min="15888" max="15888" width="11.140625" style="493" bestFit="1" customWidth="1"/>
    <col min="15889" max="15890" width="10.5703125" style="493"/>
    <col min="15891" max="15891" width="11.140625" style="493" customWidth="1"/>
    <col min="15892" max="16121" width="10.5703125" style="493"/>
    <col min="16122" max="16129" width="0" style="493" hidden="1" customWidth="1"/>
    <col min="16130" max="16130" width="3.7109375" style="493" customWidth="1"/>
    <col min="16131" max="16131" width="3.85546875" style="493" customWidth="1"/>
    <col min="16132" max="16132" width="3.7109375" style="493" customWidth="1"/>
    <col min="16133" max="16133" width="12.7109375" style="493" customWidth="1"/>
    <col min="16134" max="16134" width="52.7109375" style="493" customWidth="1"/>
    <col min="16135" max="16138" width="0" style="493" hidden="1" customWidth="1"/>
    <col min="16139" max="16139" width="12.28515625" style="493" customWidth="1"/>
    <col min="16140" max="16140" width="6.42578125" style="493" customWidth="1"/>
    <col min="16141" max="16141" width="12.28515625" style="493" customWidth="1"/>
    <col min="16142" max="16142" width="0" style="493" hidden="1" customWidth="1"/>
    <col min="16143" max="16143" width="3.7109375" style="493" customWidth="1"/>
    <col min="16144" max="16144" width="11.140625" style="493" bestFit="1" customWidth="1"/>
    <col min="16145" max="16146" width="10.5703125" style="493"/>
    <col min="16147" max="16147" width="11.140625" style="493" customWidth="1"/>
    <col min="16148" max="16384" width="10.5703125" style="493"/>
  </cols>
  <sheetData>
    <row r="1" spans="1:29" hidden="1">
      <c r="Q1" s="552"/>
      <c r="R1" s="552"/>
    </row>
    <row r="2" spans="1:29" hidden="1">
      <c r="U2" s="552"/>
    </row>
    <row r="3" spans="1:29" hidden="1"/>
    <row r="4" spans="1:29" ht="3" customHeight="1">
      <c r="J4" s="499"/>
      <c r="K4" s="499"/>
      <c r="L4" s="494"/>
      <c r="M4" s="494"/>
      <c r="N4" s="494"/>
      <c r="O4" s="502"/>
      <c r="P4" s="502"/>
      <c r="Q4" s="502"/>
      <c r="R4" s="502"/>
      <c r="S4" s="502"/>
      <c r="T4" s="502"/>
      <c r="U4" s="502"/>
    </row>
    <row r="5" spans="1:29" ht="26.1" customHeight="1">
      <c r="J5" s="499"/>
      <c r="K5" s="499"/>
      <c r="L5" s="1301" t="s">
        <v>717</v>
      </c>
      <c r="M5" s="1301"/>
      <c r="N5" s="1301"/>
      <c r="O5" s="1301"/>
      <c r="P5" s="1301"/>
      <c r="Q5" s="1301"/>
      <c r="R5" s="1301"/>
      <c r="S5" s="1301"/>
      <c r="T5" s="1301"/>
      <c r="U5" s="633"/>
    </row>
    <row r="6" spans="1:29" ht="3" customHeight="1">
      <c r="J6" s="499"/>
      <c r="K6" s="499"/>
      <c r="L6" s="494"/>
      <c r="M6" s="494"/>
      <c r="N6" s="494"/>
      <c r="O6" s="498"/>
      <c r="P6" s="498"/>
      <c r="Q6" s="498"/>
      <c r="R6" s="498"/>
      <c r="S6" s="498"/>
      <c r="T6" s="498"/>
      <c r="U6" s="498"/>
      <c r="V6" s="502"/>
    </row>
    <row r="7" spans="1:29"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29" s="539" customFormat="1" ht="18.75">
      <c r="A8" s="559"/>
      <c r="B8" s="559"/>
      <c r="C8" s="559"/>
      <c r="D8" s="559"/>
      <c r="E8" s="559"/>
      <c r="F8" s="559"/>
      <c r="G8" s="559"/>
      <c r="H8" s="559"/>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551"/>
      <c r="V8" s="551"/>
      <c r="W8" s="489"/>
      <c r="X8" s="559"/>
      <c r="Y8" s="559"/>
      <c r="Z8" s="559"/>
      <c r="AA8" s="559"/>
      <c r="AB8" s="559"/>
      <c r="AC8" s="559"/>
    </row>
    <row r="9" spans="1:29" s="539" customFormat="1" ht="22.5">
      <c r="A9" s="559"/>
      <c r="B9" s="559"/>
      <c r="C9" s="559"/>
      <c r="D9" s="559"/>
      <c r="E9" s="559"/>
      <c r="F9" s="559"/>
      <c r="G9" s="559"/>
      <c r="H9" s="559"/>
      <c r="L9" s="522"/>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551"/>
      <c r="V9" s="551"/>
      <c r="W9" s="489"/>
      <c r="X9" s="559"/>
      <c r="Y9" s="559"/>
      <c r="Z9" s="559"/>
      <c r="AA9" s="559"/>
      <c r="AB9" s="559"/>
      <c r="AC9" s="559"/>
    </row>
    <row r="10" spans="1:29"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29" s="539" customFormat="1" ht="11.25" hidden="1">
      <c r="A11" s="559"/>
      <c r="B11" s="559"/>
      <c r="C11" s="559"/>
      <c r="D11" s="559"/>
      <c r="E11" s="559"/>
      <c r="F11" s="559"/>
      <c r="G11" s="559"/>
      <c r="H11" s="559"/>
      <c r="L11" s="1302"/>
      <c r="M11" s="1302"/>
      <c r="N11" s="536"/>
      <c r="O11" s="551"/>
      <c r="P11" s="551"/>
      <c r="Q11" s="551"/>
      <c r="R11" s="551"/>
      <c r="S11" s="551"/>
      <c r="T11" s="551"/>
      <c r="U11" s="557" t="s">
        <v>371</v>
      </c>
      <c r="X11" s="559"/>
      <c r="Y11" s="559"/>
      <c r="Z11" s="559"/>
      <c r="AA11" s="559"/>
      <c r="AB11" s="559"/>
      <c r="AC11" s="559"/>
    </row>
    <row r="12" spans="1:29">
      <c r="J12" s="499"/>
      <c r="K12" s="499"/>
      <c r="L12" s="494"/>
      <c r="M12" s="494"/>
      <c r="N12" s="472"/>
      <c r="O12" s="1279"/>
      <c r="P12" s="1279"/>
      <c r="Q12" s="1279"/>
      <c r="R12" s="1279"/>
      <c r="S12" s="1279"/>
      <c r="T12" s="1279"/>
      <c r="U12" s="1279"/>
    </row>
    <row r="13" spans="1:29">
      <c r="J13" s="499"/>
      <c r="K13" s="499"/>
      <c r="L13" s="1231" t="s">
        <v>445</v>
      </c>
      <c r="M13" s="1231"/>
      <c r="N13" s="1231"/>
      <c r="O13" s="1231"/>
      <c r="P13" s="1231"/>
      <c r="Q13" s="1231"/>
      <c r="R13" s="1231"/>
      <c r="S13" s="1231"/>
      <c r="T13" s="1231"/>
      <c r="U13" s="1231"/>
      <c r="V13" s="1231"/>
      <c r="W13" s="1231" t="s">
        <v>446</v>
      </c>
    </row>
    <row r="14" spans="1:29" ht="14.25" customHeight="1">
      <c r="J14" s="499"/>
      <c r="K14" s="499"/>
      <c r="L14" s="1285" t="s">
        <v>91</v>
      </c>
      <c r="M14" s="1285" t="s">
        <v>602</v>
      </c>
      <c r="N14" s="630"/>
      <c r="O14" s="1286" t="s">
        <v>604</v>
      </c>
      <c r="P14" s="1287"/>
      <c r="Q14" s="1287"/>
      <c r="R14" s="1287"/>
      <c r="S14" s="1287"/>
      <c r="T14" s="1288"/>
      <c r="U14" s="1296" t="s">
        <v>339</v>
      </c>
      <c r="V14" s="1282" t="s">
        <v>274</v>
      </c>
      <c r="W14" s="1231"/>
    </row>
    <row r="15" spans="1:29" ht="14.25" customHeight="1">
      <c r="J15" s="499"/>
      <c r="K15" s="499"/>
      <c r="L15" s="1285"/>
      <c r="M15" s="1285"/>
      <c r="N15" s="631"/>
      <c r="O15" s="1291" t="s">
        <v>578</v>
      </c>
      <c r="P15" s="1289" t="s">
        <v>270</v>
      </c>
      <c r="Q15" s="1290"/>
      <c r="R15" s="1293" t="s">
        <v>615</v>
      </c>
      <c r="S15" s="1294"/>
      <c r="T15" s="1295"/>
      <c r="U15" s="1297"/>
      <c r="V15" s="1283"/>
      <c r="W15" s="1231"/>
    </row>
    <row r="16" spans="1:29" ht="33.75" customHeight="1">
      <c r="J16" s="499"/>
      <c r="K16" s="499"/>
      <c r="L16" s="1285"/>
      <c r="M16" s="1285"/>
      <c r="N16" s="632"/>
      <c r="O16" s="1292"/>
      <c r="P16" s="505" t="s">
        <v>579</v>
      </c>
      <c r="Q16" s="505" t="s">
        <v>6</v>
      </c>
      <c r="R16" s="506" t="s">
        <v>273</v>
      </c>
      <c r="S16" s="1280" t="s">
        <v>272</v>
      </c>
      <c r="T16" s="1281"/>
      <c r="U16" s="1298"/>
      <c r="V16" s="1284"/>
      <c r="W16" s="1231"/>
    </row>
    <row r="17" spans="1:29">
      <c r="J17" s="499"/>
      <c r="K17" s="538">
        <v>1</v>
      </c>
      <c r="L17" s="616" t="s">
        <v>92</v>
      </c>
      <c r="M17" s="616" t="s">
        <v>48</v>
      </c>
      <c r="N17" s="618" t="str">
        <f ca="1">OFFSET(N17,0,-1)</f>
        <v>2</v>
      </c>
      <c r="O17" s="617">
        <f ca="1">OFFSET(O17,0,-1)+1</f>
        <v>3</v>
      </c>
      <c r="P17" s="617">
        <f ca="1">OFFSET(P17,0,-1)+1</f>
        <v>4</v>
      </c>
      <c r="Q17" s="617">
        <f ca="1">OFFSET(Q17,0,-1)+1</f>
        <v>5</v>
      </c>
      <c r="R17" s="617">
        <f ca="1">OFFSET(R17,0,-1)+1</f>
        <v>6</v>
      </c>
      <c r="S17" s="1303">
        <f ca="1">OFFSET(S17,0,-1)+1</f>
        <v>7</v>
      </c>
      <c r="T17" s="1303"/>
      <c r="U17" s="617">
        <f ca="1">OFFSET(U17,0,-2)+1</f>
        <v>8</v>
      </c>
      <c r="V17" s="618">
        <f ca="1">OFFSET(V17,0,-1)</f>
        <v>8</v>
      </c>
      <c r="W17" s="617">
        <f ca="1">OFFSET(W17,0,-1)+1</f>
        <v>9</v>
      </c>
    </row>
    <row r="18" spans="1:29" ht="22.5">
      <c r="A18" s="1304">
        <v>1</v>
      </c>
      <c r="B18" s="813"/>
      <c r="C18" s="813"/>
      <c r="D18" s="813"/>
      <c r="E18" s="814"/>
      <c r="F18" s="815"/>
      <c r="G18" s="815"/>
      <c r="H18" s="815"/>
      <c r="I18" s="816"/>
      <c r="J18" s="811"/>
      <c r="K18" s="818"/>
      <c r="L18" s="562">
        <f>mergeValue(A18)</f>
        <v>1</v>
      </c>
      <c r="M18" s="610" t="s">
        <v>19</v>
      </c>
      <c r="N18" s="615"/>
      <c r="O18" s="1305"/>
      <c r="P18" s="1305"/>
      <c r="Q18" s="1305"/>
      <c r="R18" s="1305"/>
      <c r="S18" s="1305"/>
      <c r="T18" s="1305"/>
      <c r="U18" s="1305"/>
      <c r="V18" s="1305"/>
      <c r="W18" s="1129" t="s">
        <v>718</v>
      </c>
      <c r="Y18" s="558"/>
      <c r="Z18" s="558" t="str">
        <f t="shared" ref="Z18:Z31" si="0">IF(M18="","",M18 )</f>
        <v>Наименование тарифа</v>
      </c>
      <c r="AA18" s="558"/>
      <c r="AB18" s="558"/>
      <c r="AC18" s="558"/>
    </row>
    <row r="19" spans="1:29" ht="22.5">
      <c r="A19" s="1304"/>
      <c r="B19" s="1304">
        <v>1</v>
      </c>
      <c r="C19" s="813"/>
      <c r="D19" s="813"/>
      <c r="E19" s="815"/>
      <c r="F19" s="815"/>
      <c r="G19" s="815"/>
      <c r="H19" s="815"/>
      <c r="I19" s="810"/>
      <c r="J19" s="809"/>
      <c r="K19" s="812"/>
      <c r="L19" s="562" t="str">
        <f>mergeValue(A19) &amp;"."&amp; mergeValue(B19)</f>
        <v>1.1</v>
      </c>
      <c r="M19" s="516" t="s">
        <v>15</v>
      </c>
      <c r="N19" s="615"/>
      <c r="O19" s="1305"/>
      <c r="P19" s="1305"/>
      <c r="Q19" s="1305"/>
      <c r="R19" s="1305"/>
      <c r="S19" s="1305"/>
      <c r="T19" s="1305"/>
      <c r="U19" s="1305"/>
      <c r="V19" s="1305"/>
      <c r="W19" s="1129" t="s">
        <v>459</v>
      </c>
      <c r="Y19" s="558"/>
      <c r="Z19" s="558" t="str">
        <f t="shared" si="0"/>
        <v>Территория действия тарифа</v>
      </c>
      <c r="AA19" s="558"/>
      <c r="AB19" s="558"/>
      <c r="AC19" s="558"/>
    </row>
    <row r="20" spans="1:29" ht="22.5">
      <c r="A20" s="1304"/>
      <c r="B20" s="1304"/>
      <c r="C20" s="1304">
        <v>1</v>
      </c>
      <c r="D20" s="813"/>
      <c r="E20" s="815"/>
      <c r="F20" s="815"/>
      <c r="G20" s="815"/>
      <c r="H20" s="815"/>
      <c r="I20" s="817"/>
      <c r="J20" s="809"/>
      <c r="K20" s="812"/>
      <c r="L20" s="562" t="str">
        <f>mergeValue(A20) &amp;"."&amp; mergeValue(B20)&amp;"."&amp; mergeValue(C20)</f>
        <v>1.1.1</v>
      </c>
      <c r="M20" s="517" t="s">
        <v>7</v>
      </c>
      <c r="N20" s="615"/>
      <c r="O20" s="1305"/>
      <c r="P20" s="1305"/>
      <c r="Q20" s="1305"/>
      <c r="R20" s="1305"/>
      <c r="S20" s="1305"/>
      <c r="T20" s="1305"/>
      <c r="U20" s="1305"/>
      <c r="V20" s="1305"/>
      <c r="W20" s="1129" t="s">
        <v>600</v>
      </c>
      <c r="Y20" s="558"/>
      <c r="Z20" s="558" t="str">
        <f t="shared" si="0"/>
        <v xml:space="preserve">Наименование системы теплоснабжения </v>
      </c>
      <c r="AA20" s="558"/>
      <c r="AB20" s="558"/>
      <c r="AC20" s="558"/>
    </row>
    <row r="21" spans="1:29" ht="22.5">
      <c r="A21" s="1304"/>
      <c r="B21" s="1304"/>
      <c r="C21" s="1304"/>
      <c r="D21" s="1304">
        <v>1</v>
      </c>
      <c r="E21" s="815"/>
      <c r="F21" s="815"/>
      <c r="G21" s="815"/>
      <c r="H21" s="815"/>
      <c r="I21" s="817"/>
      <c r="J21" s="809"/>
      <c r="K21" s="812"/>
      <c r="L21" s="562" t="str">
        <f>mergeValue(A21) &amp;"."&amp; mergeValue(B21)&amp;"."&amp; mergeValue(C21)&amp;"."&amp; mergeValue(D21)</f>
        <v>1.1.1.1</v>
      </c>
      <c r="M21" s="518" t="s">
        <v>21</v>
      </c>
      <c r="N21" s="615"/>
      <c r="O21" s="1305"/>
      <c r="P21" s="1305"/>
      <c r="Q21" s="1305"/>
      <c r="R21" s="1305"/>
      <c r="S21" s="1305"/>
      <c r="T21" s="1305"/>
      <c r="U21" s="1305"/>
      <c r="V21" s="1305"/>
      <c r="W21" s="1129" t="s">
        <v>601</v>
      </c>
      <c r="Y21" s="558"/>
      <c r="Z21" s="558" t="str">
        <f t="shared" si="0"/>
        <v xml:space="preserve">Источник тепловой энергии  </v>
      </c>
      <c r="AA21" s="558"/>
      <c r="AB21" s="558"/>
      <c r="AC21" s="558"/>
    </row>
    <row r="22" spans="1:29" ht="78.75">
      <c r="A22" s="1304"/>
      <c r="B22" s="1304"/>
      <c r="C22" s="1304"/>
      <c r="D22" s="1304"/>
      <c r="E22" s="1304">
        <v>1</v>
      </c>
      <c r="F22" s="815"/>
      <c r="G22" s="815"/>
      <c r="H22" s="813">
        <v>1</v>
      </c>
      <c r="I22" s="1304">
        <v>1</v>
      </c>
      <c r="J22" s="815"/>
      <c r="K22" s="820"/>
      <c r="L22" s="562" t="str">
        <f>mergeValue(A22) &amp;"."&amp; mergeValue(B22)&amp;"."&amp; mergeValue(C22)&amp;"."&amp; mergeValue(D22)&amp;"."&amp; mergeValue(E22)</f>
        <v>1.1.1.1.1</v>
      </c>
      <c r="M22" s="524" t="s">
        <v>8</v>
      </c>
      <c r="N22" s="615"/>
      <c r="O22" s="1306"/>
      <c r="P22" s="1306"/>
      <c r="Q22" s="1306"/>
      <c r="R22" s="1306"/>
      <c r="S22" s="1306"/>
      <c r="T22" s="1306"/>
      <c r="U22" s="1306"/>
      <c r="V22" s="1306"/>
      <c r="W22" s="1129" t="s">
        <v>719</v>
      </c>
      <c r="Y22" s="558"/>
      <c r="Z22" s="558" t="str">
        <f t="shared" si="0"/>
        <v>Схема подключения теплопотребляющей установки к коллектору источника тепловой энергии</v>
      </c>
      <c r="AA22" s="558"/>
      <c r="AB22" s="558"/>
      <c r="AC22" s="558"/>
    </row>
    <row r="23" spans="1:29" ht="33.75">
      <c r="A23" s="1304"/>
      <c r="B23" s="1304"/>
      <c r="C23" s="1304"/>
      <c r="D23" s="1304"/>
      <c r="E23" s="1304"/>
      <c r="F23" s="1304">
        <v>1</v>
      </c>
      <c r="G23" s="813"/>
      <c r="H23" s="813"/>
      <c r="I23" s="1304"/>
      <c r="J23" s="1304">
        <v>1</v>
      </c>
      <c r="K23" s="821"/>
      <c r="L23" s="562" t="str">
        <f>mergeValue(A23) &amp;"."&amp; mergeValue(B23)&amp;"."&amp; mergeValue(C23)&amp;"."&amp; mergeValue(D23)&amp;"."&amp; mergeValue(E23)&amp;"."&amp; mergeValue(F23)</f>
        <v>1.1.1.1.1.1</v>
      </c>
      <c r="M23" s="525" t="s">
        <v>9</v>
      </c>
      <c r="N23" s="615"/>
      <c r="O23" s="1307"/>
      <c r="P23" s="1308"/>
      <c r="Q23" s="1308"/>
      <c r="R23" s="1308"/>
      <c r="S23" s="1308"/>
      <c r="T23" s="1308"/>
      <c r="U23" s="1308"/>
      <c r="V23" s="1309"/>
      <c r="W23" s="1129" t="s">
        <v>720</v>
      </c>
      <c r="Y23" s="558"/>
      <c r="Z23" s="558" t="str">
        <f t="shared" si="0"/>
        <v>Группа потребителей</v>
      </c>
      <c r="AA23" s="558"/>
      <c r="AB23" s="558"/>
      <c r="AC23" s="558"/>
    </row>
    <row r="24" spans="1:29" ht="122.1" customHeight="1">
      <c r="A24" s="1304"/>
      <c r="B24" s="1304"/>
      <c r="C24" s="1304"/>
      <c r="D24" s="1304"/>
      <c r="E24" s="1304"/>
      <c r="F24" s="1304"/>
      <c r="G24" s="813">
        <v>1</v>
      </c>
      <c r="H24" s="813"/>
      <c r="I24" s="1304"/>
      <c r="J24" s="1304"/>
      <c r="K24" s="821">
        <v>1</v>
      </c>
      <c r="L24" s="562" t="str">
        <f>mergeValue(A24) &amp;"."&amp; mergeValue(B24)&amp;"."&amp; mergeValue(C24)&amp;"."&amp; mergeValue(D24)&amp;"."&amp; mergeValue(E24)&amp;"."&amp; mergeValue(F24)&amp;"."&amp; mergeValue(G24)</f>
        <v>1.1.1.1.1.1.1</v>
      </c>
      <c r="M24" s="1088"/>
      <c r="N24" s="615"/>
      <c r="O24" s="532"/>
      <c r="P24" s="532"/>
      <c r="Q24" s="1040"/>
      <c r="R24" s="1299"/>
      <c r="S24" s="1300" t="s">
        <v>83</v>
      </c>
      <c r="T24" s="1299"/>
      <c r="U24" s="1300" t="s">
        <v>84</v>
      </c>
      <c r="V24" s="532"/>
      <c r="W24" s="1274" t="s">
        <v>721</v>
      </c>
      <c r="X24" s="554" t="str">
        <f>strCheckDate(O25:V25)</f>
        <v/>
      </c>
      <c r="Y24" s="558"/>
      <c r="Z24" s="558" t="str">
        <f t="shared" si="0"/>
        <v/>
      </c>
      <c r="AA24" s="558"/>
      <c r="AB24" s="558"/>
      <c r="AC24" s="558"/>
    </row>
    <row r="25" spans="1:29" ht="11.25" hidden="1">
      <c r="A25" s="1304"/>
      <c r="B25" s="1304"/>
      <c r="C25" s="1304"/>
      <c r="D25" s="1304"/>
      <c r="E25" s="1304"/>
      <c r="F25" s="1304"/>
      <c r="G25" s="813"/>
      <c r="H25" s="813"/>
      <c r="I25" s="1304"/>
      <c r="J25" s="1304"/>
      <c r="K25" s="821"/>
      <c r="L25" s="569"/>
      <c r="M25" s="615"/>
      <c r="N25" s="615"/>
      <c r="O25" s="532"/>
      <c r="P25" s="532"/>
      <c r="Q25" s="553" t="str">
        <f>R24 &amp; "-" &amp; T24</f>
        <v>-</v>
      </c>
      <c r="R25" s="1299"/>
      <c r="S25" s="1300"/>
      <c r="T25" s="1299"/>
      <c r="U25" s="1300"/>
      <c r="V25" s="532"/>
      <c r="W25" s="1275"/>
      <c r="Y25" s="558"/>
      <c r="Z25" s="558" t="str">
        <f t="shared" si="0"/>
        <v/>
      </c>
      <c r="AA25" s="558"/>
      <c r="AB25" s="558"/>
      <c r="AC25" s="558"/>
    </row>
    <row r="26" spans="1:29" ht="15" customHeight="1">
      <c r="A26" s="1304"/>
      <c r="B26" s="1304"/>
      <c r="C26" s="1304"/>
      <c r="D26" s="1304"/>
      <c r="E26" s="1304"/>
      <c r="F26" s="1304"/>
      <c r="G26" s="815"/>
      <c r="H26" s="813"/>
      <c r="I26" s="1304"/>
      <c r="J26" s="1304"/>
      <c r="K26" s="820"/>
      <c r="L26" s="508"/>
      <c r="M26" s="527" t="s">
        <v>24</v>
      </c>
      <c r="N26" s="534"/>
      <c r="O26" s="534"/>
      <c r="P26" s="534"/>
      <c r="Q26" s="534"/>
      <c r="R26" s="534"/>
      <c r="S26" s="534"/>
      <c r="T26" s="534"/>
      <c r="U26" s="534"/>
      <c r="V26" s="530"/>
      <c r="W26" s="1276"/>
      <c r="Y26" s="558"/>
      <c r="Z26" s="558" t="str">
        <f t="shared" si="0"/>
        <v>Добавить вид теплоносителя (параметры теплоносителя)</v>
      </c>
      <c r="AA26" s="558"/>
      <c r="AB26" s="558"/>
      <c r="AC26" s="558"/>
    </row>
    <row r="27" spans="1:29" ht="15" customHeight="1">
      <c r="A27" s="1304"/>
      <c r="B27" s="1304"/>
      <c r="C27" s="1304"/>
      <c r="D27" s="1304"/>
      <c r="E27" s="1304"/>
      <c r="F27" s="815"/>
      <c r="G27" s="815"/>
      <c r="H27" s="813"/>
      <c r="I27" s="1304"/>
      <c r="J27" s="815"/>
      <c r="K27" s="820"/>
      <c r="L27" s="508"/>
      <c r="M27" s="526" t="s">
        <v>10</v>
      </c>
      <c r="N27" s="534"/>
      <c r="O27" s="534"/>
      <c r="P27" s="534"/>
      <c r="Q27" s="534"/>
      <c r="R27" s="534"/>
      <c r="S27" s="534"/>
      <c r="T27" s="534"/>
      <c r="U27" s="533"/>
      <c r="V27" s="534"/>
      <c r="W27" s="634"/>
      <c r="Y27" s="558"/>
      <c r="Z27" s="558" t="str">
        <f t="shared" si="0"/>
        <v>Добавить группу потребителей</v>
      </c>
      <c r="AA27" s="558"/>
      <c r="AB27" s="558"/>
      <c r="AC27" s="558"/>
    </row>
    <row r="28" spans="1:29" ht="15" customHeight="1">
      <c r="A28" s="1304"/>
      <c r="B28" s="1304"/>
      <c r="C28" s="1304"/>
      <c r="D28" s="1304"/>
      <c r="E28" s="819"/>
      <c r="F28" s="815"/>
      <c r="G28" s="815"/>
      <c r="H28" s="815"/>
      <c r="I28" s="811"/>
      <c r="J28" s="808"/>
      <c r="K28" s="818"/>
      <c r="L28" s="508"/>
      <c r="M28" s="521" t="s">
        <v>11</v>
      </c>
      <c r="N28" s="534"/>
      <c r="O28" s="534"/>
      <c r="P28" s="534"/>
      <c r="Q28" s="534"/>
      <c r="R28" s="534"/>
      <c r="S28" s="534"/>
      <c r="T28" s="534"/>
      <c r="U28" s="533"/>
      <c r="V28" s="534"/>
      <c r="W28" s="634"/>
      <c r="Y28" s="558"/>
      <c r="Z28" s="558" t="str">
        <f t="shared" si="0"/>
        <v>Добавить схему подключения</v>
      </c>
      <c r="AA28" s="558"/>
      <c r="AB28" s="558"/>
      <c r="AC28" s="558"/>
    </row>
    <row r="29" spans="1:29" ht="15" customHeight="1">
      <c r="A29" s="1304"/>
      <c r="B29" s="1304"/>
      <c r="C29" s="1304"/>
      <c r="D29" s="819"/>
      <c r="E29" s="819"/>
      <c r="F29" s="815"/>
      <c r="G29" s="815"/>
      <c r="H29" s="815"/>
      <c r="I29" s="811"/>
      <c r="J29" s="808"/>
      <c r="K29" s="818"/>
      <c r="L29" s="508"/>
      <c r="M29" s="520" t="s">
        <v>16</v>
      </c>
      <c r="N29" s="534"/>
      <c r="O29" s="534"/>
      <c r="P29" s="534"/>
      <c r="Q29" s="534"/>
      <c r="R29" s="534"/>
      <c r="S29" s="534"/>
      <c r="T29" s="534"/>
      <c r="U29" s="533"/>
      <c r="V29" s="534"/>
      <c r="W29" s="634"/>
      <c r="Y29" s="558"/>
      <c r="Z29" s="558" t="str">
        <f t="shared" si="0"/>
        <v>Добавить источник тепловой энергии</v>
      </c>
      <c r="AA29" s="558"/>
      <c r="AB29" s="558"/>
      <c r="AC29" s="558"/>
    </row>
    <row r="30" spans="1:29" ht="15" customHeight="1">
      <c r="A30" s="1304"/>
      <c r="B30" s="1304"/>
      <c r="C30" s="819"/>
      <c r="D30" s="819"/>
      <c r="E30" s="819"/>
      <c r="F30" s="819"/>
      <c r="G30" s="824"/>
      <c r="H30" s="811"/>
      <c r="I30" s="822"/>
      <c r="J30" s="808"/>
      <c r="K30" s="823"/>
      <c r="L30" s="508"/>
      <c r="M30" s="519" t="s">
        <v>17</v>
      </c>
      <c r="N30" s="534"/>
      <c r="O30" s="534"/>
      <c r="P30" s="534"/>
      <c r="Q30" s="534"/>
      <c r="R30" s="534"/>
      <c r="S30" s="534"/>
      <c r="T30" s="534"/>
      <c r="U30" s="533"/>
      <c r="V30" s="534"/>
      <c r="W30" s="634"/>
      <c r="Y30" s="558"/>
      <c r="Z30" s="558" t="str">
        <f t="shared" si="0"/>
        <v>Добавить наименование системы теплоснабжения</v>
      </c>
      <c r="AA30" s="558"/>
      <c r="AB30" s="558"/>
      <c r="AC30" s="558"/>
    </row>
    <row r="31" spans="1:29" ht="15" customHeight="1">
      <c r="A31" s="1304"/>
      <c r="B31" s="819"/>
      <c r="C31" s="819"/>
      <c r="D31" s="819"/>
      <c r="E31" s="819"/>
      <c r="F31" s="819"/>
      <c r="G31" s="824"/>
      <c r="H31" s="811"/>
      <c r="I31" s="811"/>
      <c r="J31" s="808"/>
      <c r="K31" s="818"/>
      <c r="L31" s="508"/>
      <c r="M31" s="528" t="s">
        <v>18</v>
      </c>
      <c r="N31" s="534"/>
      <c r="O31" s="534"/>
      <c r="P31" s="534"/>
      <c r="Q31" s="534"/>
      <c r="R31" s="534"/>
      <c r="S31" s="534"/>
      <c r="T31" s="534"/>
      <c r="U31" s="533"/>
      <c r="V31" s="534"/>
      <c r="W31" s="634"/>
      <c r="Y31" s="558"/>
      <c r="Z31" s="558" t="str">
        <f t="shared" si="0"/>
        <v>Добавить территорию действия тарифа</v>
      </c>
      <c r="AA31" s="558"/>
      <c r="AB31" s="558"/>
      <c r="AC31" s="558"/>
    </row>
    <row r="32" spans="1:29" s="492" customFormat="1" ht="15" customHeight="1">
      <c r="A32" s="807"/>
      <c r="B32" s="807"/>
      <c r="C32" s="807"/>
      <c r="D32" s="807"/>
      <c r="E32" s="807"/>
      <c r="F32" s="807"/>
      <c r="G32" s="807"/>
      <c r="H32" s="807"/>
      <c r="I32" s="807"/>
      <c r="J32" s="807"/>
      <c r="K32" s="807"/>
      <c r="L32" s="462"/>
      <c r="M32" s="535" t="s">
        <v>308</v>
      </c>
      <c r="N32" s="534"/>
      <c r="O32" s="534"/>
      <c r="P32" s="534"/>
      <c r="Q32" s="534"/>
      <c r="R32" s="534"/>
      <c r="S32" s="534"/>
      <c r="T32" s="534"/>
      <c r="U32" s="533"/>
      <c r="V32" s="534"/>
      <c r="W32" s="634"/>
      <c r="X32" s="556"/>
      <c r="Y32" s="556"/>
      <c r="Z32" s="556"/>
      <c r="AA32" s="556"/>
      <c r="AB32" s="556"/>
      <c r="AC32" s="556"/>
    </row>
    <row r="33" spans="1:29" ht="11.25">
      <c r="A33" s="493"/>
      <c r="B33" s="493"/>
      <c r="C33" s="493"/>
      <c r="D33" s="493"/>
      <c r="E33" s="493"/>
      <c r="F33" s="493"/>
      <c r="G33" s="493"/>
      <c r="H33" s="493"/>
      <c r="I33" s="493"/>
      <c r="J33" s="493"/>
      <c r="K33" s="493"/>
      <c r="X33" s="493"/>
      <c r="Y33" s="493"/>
      <c r="Z33" s="493"/>
      <c r="AA33" s="493"/>
      <c r="AB33" s="493"/>
      <c r="AC33" s="493"/>
    </row>
    <row r="34" spans="1:29" ht="90" customHeight="1">
      <c r="L34" s="1">
        <v>1</v>
      </c>
      <c r="M34" s="1267" t="s">
        <v>722</v>
      </c>
      <c r="N34" s="1267"/>
      <c r="O34" s="1267"/>
      <c r="P34" s="1267"/>
      <c r="Q34" s="1267"/>
      <c r="R34" s="1267"/>
      <c r="S34" s="1267"/>
      <c r="T34" s="1267"/>
      <c r="U34" s="1267"/>
      <c r="V34" s="1267"/>
      <c r="W34" s="1267"/>
    </row>
  </sheetData>
  <sheetProtection password="FA9C" sheet="1" objects="1" scenarios="1" formatColumns="0" formatRows="0"/>
  <dataConsolidate leftLabels="1"/>
  <mergeCells count="39">
    <mergeCell ref="I22:I27"/>
    <mergeCell ref="J23:J26"/>
    <mergeCell ref="A18:A31"/>
    <mergeCell ref="O18:V18"/>
    <mergeCell ref="B19:B30"/>
    <mergeCell ref="O19:V19"/>
    <mergeCell ref="C20:C29"/>
    <mergeCell ref="U24:U25"/>
    <mergeCell ref="O20:V20"/>
    <mergeCell ref="D21:D28"/>
    <mergeCell ref="O21:V21"/>
    <mergeCell ref="E22:E27"/>
    <mergeCell ref="O22:V22"/>
    <mergeCell ref="F23:F26"/>
    <mergeCell ref="O23:V23"/>
    <mergeCell ref="R24:R25"/>
    <mergeCell ref="L5:T5"/>
    <mergeCell ref="O9:T9"/>
    <mergeCell ref="O10:T10"/>
    <mergeCell ref="L11:M11"/>
    <mergeCell ref="O12:U12"/>
    <mergeCell ref="O7:T7"/>
    <mergeCell ref="O8:T8"/>
    <mergeCell ref="M34:W34"/>
    <mergeCell ref="L13:V13"/>
    <mergeCell ref="L14:L16"/>
    <mergeCell ref="M14:M16"/>
    <mergeCell ref="O14:T14"/>
    <mergeCell ref="U14:U16"/>
    <mergeCell ref="V14:V16"/>
    <mergeCell ref="O15:O16"/>
    <mergeCell ref="W13:W16"/>
    <mergeCell ref="S16:T16"/>
    <mergeCell ref="P15:Q15"/>
    <mergeCell ref="R15:T15"/>
    <mergeCell ref="S17:T17"/>
    <mergeCell ref="W24:W26"/>
    <mergeCell ref="S24:S25"/>
    <mergeCell ref="T24:T25"/>
  </mergeCells>
  <dataValidations count="9">
    <dataValidation type="list" allowBlank="1" showInputMessage="1" showErrorMessage="1" errorTitle="Ошибка" error="Выберите значение из списка" sqref="O22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O65558 JD65558 SZ65558 ACV65558 AMR65558 AWN65558 BGJ65558 BQF65558 CAB65558 CJX65558 CTT65558 DDP65558 DNL65558 DXH65558 EHD65558 EQZ65558 FAV65558 FKR65558 FUN65558 GEJ65558 GOF65558 GYB65558 HHX65558 HRT65558 IBP65558 ILL65558 IVH65558 JFD65558 JOZ65558 JYV65558 KIR65558 KSN65558 LCJ65558 LMF65558 LWB65558 MFX65558 MPT65558 MZP65558 NJL65558 NTH65558 ODD65558 OMZ65558 OWV65558 PGR65558 PQN65558 QAJ65558 QKF65558 QUB65558 RDX65558 RNT65558 RXP65558 SHL65558 SRH65558 TBD65558 TKZ65558 TUV65558 UER65558 UON65558 UYJ65558 VIF65558 VSB65558 WBX65558 WLT65558 WVP65558 O131094 JD131094 SZ131094 ACV131094 AMR131094 AWN131094 BGJ131094 BQF131094 CAB131094 CJX131094 CTT131094 DDP131094 DNL131094 DXH131094 EHD131094 EQZ131094 FAV131094 FKR131094 FUN131094 GEJ131094 GOF131094 GYB131094 HHX131094 HRT131094 IBP131094 ILL131094 IVH131094 JFD131094 JOZ131094 JYV131094 KIR131094 KSN131094 LCJ131094 LMF131094 LWB131094 MFX131094 MPT131094 MZP131094 NJL131094 NTH131094 ODD131094 OMZ131094 OWV131094 PGR131094 PQN131094 QAJ131094 QKF131094 QUB131094 RDX131094 RNT131094 RXP131094 SHL131094 SRH131094 TBD131094 TKZ131094 TUV131094 UER131094 UON131094 UYJ131094 VIF131094 VSB131094 WBX131094 WLT131094 WVP131094 O196630 JD196630 SZ196630 ACV196630 AMR196630 AWN196630 BGJ196630 BQF196630 CAB196630 CJX196630 CTT196630 DDP196630 DNL196630 DXH196630 EHD196630 EQZ196630 FAV196630 FKR196630 FUN196630 GEJ196630 GOF196630 GYB196630 HHX196630 HRT196630 IBP196630 ILL196630 IVH196630 JFD196630 JOZ196630 JYV196630 KIR196630 KSN196630 LCJ196630 LMF196630 LWB196630 MFX196630 MPT196630 MZP196630 NJL196630 NTH196630 ODD196630 OMZ196630 OWV196630 PGR196630 PQN196630 QAJ196630 QKF196630 QUB196630 RDX196630 RNT196630 RXP196630 SHL196630 SRH196630 TBD196630 TKZ196630 TUV196630 UER196630 UON196630 UYJ196630 VIF196630 VSB196630 WBX196630 WLT196630 WVP196630 O262166 JD262166 SZ262166 ACV262166 AMR262166 AWN262166 BGJ262166 BQF262166 CAB262166 CJX262166 CTT262166 DDP262166 DNL262166 DXH262166 EHD262166 EQZ262166 FAV262166 FKR262166 FUN262166 GEJ262166 GOF262166 GYB262166 HHX262166 HRT262166 IBP262166 ILL262166 IVH262166 JFD262166 JOZ262166 JYV262166 KIR262166 KSN262166 LCJ262166 LMF262166 LWB262166 MFX262166 MPT262166 MZP262166 NJL262166 NTH262166 ODD262166 OMZ262166 OWV262166 PGR262166 PQN262166 QAJ262166 QKF262166 QUB262166 RDX262166 RNT262166 RXP262166 SHL262166 SRH262166 TBD262166 TKZ262166 TUV262166 UER262166 UON262166 UYJ262166 VIF262166 VSB262166 WBX262166 WLT262166 WVP262166 O327702 JD327702 SZ327702 ACV327702 AMR327702 AWN327702 BGJ327702 BQF327702 CAB327702 CJX327702 CTT327702 DDP327702 DNL327702 DXH327702 EHD327702 EQZ327702 FAV327702 FKR327702 FUN327702 GEJ327702 GOF327702 GYB327702 HHX327702 HRT327702 IBP327702 ILL327702 IVH327702 JFD327702 JOZ327702 JYV327702 KIR327702 KSN327702 LCJ327702 LMF327702 LWB327702 MFX327702 MPT327702 MZP327702 NJL327702 NTH327702 ODD327702 OMZ327702 OWV327702 PGR327702 PQN327702 QAJ327702 QKF327702 QUB327702 RDX327702 RNT327702 RXP327702 SHL327702 SRH327702 TBD327702 TKZ327702 TUV327702 UER327702 UON327702 UYJ327702 VIF327702 VSB327702 WBX327702 WLT327702 WVP327702 O393238 JD393238 SZ393238 ACV393238 AMR393238 AWN393238 BGJ393238 BQF393238 CAB393238 CJX393238 CTT393238 DDP393238 DNL393238 DXH393238 EHD393238 EQZ393238 FAV393238 FKR393238 FUN393238 GEJ393238 GOF393238 GYB393238 HHX393238 HRT393238 IBP393238 ILL393238 IVH393238 JFD393238 JOZ393238 JYV393238 KIR393238 KSN393238 LCJ393238 LMF393238 LWB393238 MFX393238 MPT393238 MZP393238 NJL393238 NTH393238 ODD393238 OMZ393238 OWV393238 PGR393238 PQN393238 QAJ393238 QKF393238 QUB393238 RDX393238 RNT393238 RXP393238 SHL393238 SRH393238 TBD393238 TKZ393238 TUV393238 UER393238 UON393238 UYJ393238 VIF393238 VSB393238 WBX393238 WLT393238 WVP393238 O458774 JD458774 SZ458774 ACV458774 AMR458774 AWN458774 BGJ458774 BQF458774 CAB458774 CJX458774 CTT458774 DDP458774 DNL458774 DXH458774 EHD458774 EQZ458774 FAV458774 FKR458774 FUN458774 GEJ458774 GOF458774 GYB458774 HHX458774 HRT458774 IBP458774 ILL458774 IVH458774 JFD458774 JOZ458774 JYV458774 KIR458774 KSN458774 LCJ458774 LMF458774 LWB458774 MFX458774 MPT458774 MZP458774 NJL458774 NTH458774 ODD458774 OMZ458774 OWV458774 PGR458774 PQN458774 QAJ458774 QKF458774 QUB458774 RDX458774 RNT458774 RXP458774 SHL458774 SRH458774 TBD458774 TKZ458774 TUV458774 UER458774 UON458774 UYJ458774 VIF458774 VSB458774 WBX458774 WLT458774 WVP458774 O524310 JD524310 SZ524310 ACV524310 AMR524310 AWN524310 BGJ524310 BQF524310 CAB524310 CJX524310 CTT524310 DDP524310 DNL524310 DXH524310 EHD524310 EQZ524310 FAV524310 FKR524310 FUN524310 GEJ524310 GOF524310 GYB524310 HHX524310 HRT524310 IBP524310 ILL524310 IVH524310 JFD524310 JOZ524310 JYV524310 KIR524310 KSN524310 LCJ524310 LMF524310 LWB524310 MFX524310 MPT524310 MZP524310 NJL524310 NTH524310 ODD524310 OMZ524310 OWV524310 PGR524310 PQN524310 QAJ524310 QKF524310 QUB524310 RDX524310 RNT524310 RXP524310 SHL524310 SRH524310 TBD524310 TKZ524310 TUV524310 UER524310 UON524310 UYJ524310 VIF524310 VSB524310 WBX524310 WLT524310 WVP524310 O589846 JD589846 SZ589846 ACV589846 AMR589846 AWN589846 BGJ589846 BQF589846 CAB589846 CJX589846 CTT589846 DDP589846 DNL589846 DXH589846 EHD589846 EQZ589846 FAV589846 FKR589846 FUN589846 GEJ589846 GOF589846 GYB589846 HHX589846 HRT589846 IBP589846 ILL589846 IVH589846 JFD589846 JOZ589846 JYV589846 KIR589846 KSN589846 LCJ589846 LMF589846 LWB589846 MFX589846 MPT589846 MZP589846 NJL589846 NTH589846 ODD589846 OMZ589846 OWV589846 PGR589846 PQN589846 QAJ589846 QKF589846 QUB589846 RDX589846 RNT589846 RXP589846 SHL589846 SRH589846 TBD589846 TKZ589846 TUV589846 UER589846 UON589846 UYJ589846 VIF589846 VSB589846 WBX589846 WLT589846 WVP589846 O655382 JD655382 SZ655382 ACV655382 AMR655382 AWN655382 BGJ655382 BQF655382 CAB655382 CJX655382 CTT655382 DDP655382 DNL655382 DXH655382 EHD655382 EQZ655382 FAV655382 FKR655382 FUN655382 GEJ655382 GOF655382 GYB655382 HHX655382 HRT655382 IBP655382 ILL655382 IVH655382 JFD655382 JOZ655382 JYV655382 KIR655382 KSN655382 LCJ655382 LMF655382 LWB655382 MFX655382 MPT655382 MZP655382 NJL655382 NTH655382 ODD655382 OMZ655382 OWV655382 PGR655382 PQN655382 QAJ655382 QKF655382 QUB655382 RDX655382 RNT655382 RXP655382 SHL655382 SRH655382 TBD655382 TKZ655382 TUV655382 UER655382 UON655382 UYJ655382 VIF655382 VSB655382 WBX655382 WLT655382 WVP655382 O720918 JD720918 SZ720918 ACV720918 AMR720918 AWN720918 BGJ720918 BQF720918 CAB720918 CJX720918 CTT720918 DDP720918 DNL720918 DXH720918 EHD720918 EQZ720918 FAV720918 FKR720918 FUN720918 GEJ720918 GOF720918 GYB720918 HHX720918 HRT720918 IBP720918 ILL720918 IVH720918 JFD720918 JOZ720918 JYV720918 KIR720918 KSN720918 LCJ720918 LMF720918 LWB720918 MFX720918 MPT720918 MZP720918 NJL720918 NTH720918 ODD720918 OMZ720918 OWV720918 PGR720918 PQN720918 QAJ720918 QKF720918 QUB720918 RDX720918 RNT720918 RXP720918 SHL720918 SRH720918 TBD720918 TKZ720918 TUV720918 UER720918 UON720918 UYJ720918 VIF720918 VSB720918 WBX720918 WLT720918 WVP720918 O786454 JD786454 SZ786454 ACV786454 AMR786454 AWN786454 BGJ786454 BQF786454 CAB786454 CJX786454 CTT786454 DDP786454 DNL786454 DXH786454 EHD786454 EQZ786454 FAV786454 FKR786454 FUN786454 GEJ786454 GOF786454 GYB786454 HHX786454 HRT786454 IBP786454 ILL786454 IVH786454 JFD786454 JOZ786454 JYV786454 KIR786454 KSN786454 LCJ786454 LMF786454 LWB786454 MFX786454 MPT786454 MZP786454 NJL786454 NTH786454 ODD786454 OMZ786454 OWV786454 PGR786454 PQN786454 QAJ786454 QKF786454 QUB786454 RDX786454 RNT786454 RXP786454 SHL786454 SRH786454 TBD786454 TKZ786454 TUV786454 UER786454 UON786454 UYJ786454 VIF786454 VSB786454 WBX786454 WLT786454 WVP786454 O851990 JD851990 SZ851990 ACV851990 AMR851990 AWN851990 BGJ851990 BQF851990 CAB851990 CJX851990 CTT851990 DDP851990 DNL851990 DXH851990 EHD851990 EQZ851990 FAV851990 FKR851990 FUN851990 GEJ851990 GOF851990 GYB851990 HHX851990 HRT851990 IBP851990 ILL851990 IVH851990 JFD851990 JOZ851990 JYV851990 KIR851990 KSN851990 LCJ851990 LMF851990 LWB851990 MFX851990 MPT851990 MZP851990 NJL851990 NTH851990 ODD851990 OMZ851990 OWV851990 PGR851990 PQN851990 QAJ851990 QKF851990 QUB851990 RDX851990 RNT851990 RXP851990 SHL851990 SRH851990 TBD851990 TKZ851990 TUV851990 UER851990 UON851990 UYJ851990 VIF851990 VSB851990 WBX851990 WLT851990 WVP851990 O917526 JD917526 SZ917526 ACV917526 AMR917526 AWN917526 BGJ917526 BQF917526 CAB917526 CJX917526 CTT917526 DDP917526 DNL917526 DXH917526 EHD917526 EQZ917526 FAV917526 FKR917526 FUN917526 GEJ917526 GOF917526 GYB917526 HHX917526 HRT917526 IBP917526 ILL917526 IVH917526 JFD917526 JOZ917526 JYV917526 KIR917526 KSN917526 LCJ917526 LMF917526 LWB917526 MFX917526 MPT917526 MZP917526 NJL917526 NTH917526 ODD917526 OMZ917526 OWV917526 PGR917526 PQN917526 QAJ917526 QKF917526 QUB917526 RDX917526 RNT917526 RXP917526 SHL917526 SRH917526 TBD917526 TKZ917526 TUV917526 UER917526 UON917526 UYJ917526 VIF917526 VSB917526 WBX917526 WLT917526 WVP917526 O983062 JD983062 SZ983062 ACV983062 AMR983062 AWN983062 BGJ983062 BQF983062 CAB983062 CJX983062 CTT983062 DDP983062 DNL983062 DXH983062 EHD983062 EQZ983062 FAV983062 FKR983062 FUN983062 GEJ983062 GOF983062 GYB983062 HHX983062 HRT983062 IBP983062 ILL983062 IVH983062 JFD983062 JOZ983062 JYV983062 KIR983062 KSN983062 LCJ983062 LMF983062 LWB983062 MFX983062 MPT983062 MZP983062 NJL983062 NTH983062 ODD983062 OMZ983062 OWV983062 PGR983062 PQN983062 QAJ983062 QKF983062 QUB983062 RDX983062 RNT983062 RXP983062 SHL983062 SRH983062 TBD983062 TKZ983062 TUV983062 UER983062 UON983062 UYJ983062 VIF983062 VSB983062 WBX983062 WLT983062 WVP983062">
      <formula1>kind_of_scheme_in</formula1>
    </dataValidation>
    <dataValidation type="textLength" operator="lessThanOrEqual" allowBlank="1" showInputMessage="1" showErrorMessage="1" errorTitle="Ошибка" error="Допускается ввод не более 900 символов!" sqref="WVX983058:WVX983065 WMB983058:WMB983065 W65554:W65561 JL65554:JL65561 TH65554:TH65561 ADD65554:ADD65561 AMZ65554:AMZ65561 AWV65554:AWV65561 BGR65554:BGR65561 BQN65554:BQN65561 CAJ65554:CAJ65561 CKF65554:CKF65561 CUB65554:CUB65561 DDX65554:DDX65561 DNT65554:DNT65561 DXP65554:DXP65561 EHL65554:EHL65561 ERH65554:ERH65561 FBD65554:FBD65561 FKZ65554:FKZ65561 FUV65554:FUV65561 GER65554:GER65561 GON65554:GON65561 GYJ65554:GYJ65561 HIF65554:HIF65561 HSB65554:HSB65561 IBX65554:IBX65561 ILT65554:ILT65561 IVP65554:IVP65561 JFL65554:JFL65561 JPH65554:JPH65561 JZD65554:JZD65561 KIZ65554:KIZ65561 KSV65554:KSV65561 LCR65554:LCR65561 LMN65554:LMN65561 LWJ65554:LWJ65561 MGF65554:MGF65561 MQB65554:MQB65561 MZX65554:MZX65561 NJT65554:NJT65561 NTP65554:NTP65561 ODL65554:ODL65561 ONH65554:ONH65561 OXD65554:OXD65561 PGZ65554:PGZ65561 PQV65554:PQV65561 QAR65554:QAR65561 QKN65554:QKN65561 QUJ65554:QUJ65561 REF65554:REF65561 ROB65554:ROB65561 RXX65554:RXX65561 SHT65554:SHT65561 SRP65554:SRP65561 TBL65554:TBL65561 TLH65554:TLH65561 TVD65554:TVD65561 UEZ65554:UEZ65561 UOV65554:UOV65561 UYR65554:UYR65561 VIN65554:VIN65561 VSJ65554:VSJ65561 WCF65554:WCF65561 WMB65554:WMB65561 WVX65554:WVX65561 W131090:W131097 JL131090:JL131097 TH131090:TH131097 ADD131090:ADD131097 AMZ131090:AMZ131097 AWV131090:AWV131097 BGR131090:BGR131097 BQN131090:BQN131097 CAJ131090:CAJ131097 CKF131090:CKF131097 CUB131090:CUB131097 DDX131090:DDX131097 DNT131090:DNT131097 DXP131090:DXP131097 EHL131090:EHL131097 ERH131090:ERH131097 FBD131090:FBD131097 FKZ131090:FKZ131097 FUV131090:FUV131097 GER131090:GER131097 GON131090:GON131097 GYJ131090:GYJ131097 HIF131090:HIF131097 HSB131090:HSB131097 IBX131090:IBX131097 ILT131090:ILT131097 IVP131090:IVP131097 JFL131090:JFL131097 JPH131090:JPH131097 JZD131090:JZD131097 KIZ131090:KIZ131097 KSV131090:KSV131097 LCR131090:LCR131097 LMN131090:LMN131097 LWJ131090:LWJ131097 MGF131090:MGF131097 MQB131090:MQB131097 MZX131090:MZX131097 NJT131090:NJT131097 NTP131090:NTP131097 ODL131090:ODL131097 ONH131090:ONH131097 OXD131090:OXD131097 PGZ131090:PGZ131097 PQV131090:PQV131097 QAR131090:QAR131097 QKN131090:QKN131097 QUJ131090:QUJ131097 REF131090:REF131097 ROB131090:ROB131097 RXX131090:RXX131097 SHT131090:SHT131097 SRP131090:SRP131097 TBL131090:TBL131097 TLH131090:TLH131097 TVD131090:TVD131097 UEZ131090:UEZ131097 UOV131090:UOV131097 UYR131090:UYR131097 VIN131090:VIN131097 VSJ131090:VSJ131097 WCF131090:WCF131097 WMB131090:WMB131097 WVX131090:WVX131097 W196626:W196633 JL196626:JL196633 TH196626:TH196633 ADD196626:ADD196633 AMZ196626:AMZ196633 AWV196626:AWV196633 BGR196626:BGR196633 BQN196626:BQN196633 CAJ196626:CAJ196633 CKF196626:CKF196633 CUB196626:CUB196633 DDX196626:DDX196633 DNT196626:DNT196633 DXP196626:DXP196633 EHL196626:EHL196633 ERH196626:ERH196633 FBD196626:FBD196633 FKZ196626:FKZ196633 FUV196626:FUV196633 GER196626:GER196633 GON196626:GON196633 GYJ196626:GYJ196633 HIF196626:HIF196633 HSB196626:HSB196633 IBX196626:IBX196633 ILT196626:ILT196633 IVP196626:IVP196633 JFL196626:JFL196633 JPH196626:JPH196633 JZD196626:JZD196633 KIZ196626:KIZ196633 KSV196626:KSV196633 LCR196626:LCR196633 LMN196626:LMN196633 LWJ196626:LWJ196633 MGF196626:MGF196633 MQB196626:MQB196633 MZX196626:MZX196633 NJT196626:NJT196633 NTP196626:NTP196633 ODL196626:ODL196633 ONH196626:ONH196633 OXD196626:OXD196633 PGZ196626:PGZ196633 PQV196626:PQV196633 QAR196626:QAR196633 QKN196626:QKN196633 QUJ196626:QUJ196633 REF196626:REF196633 ROB196626:ROB196633 RXX196626:RXX196633 SHT196626:SHT196633 SRP196626:SRP196633 TBL196626:TBL196633 TLH196626:TLH196633 TVD196626:TVD196633 UEZ196626:UEZ196633 UOV196626:UOV196633 UYR196626:UYR196633 VIN196626:VIN196633 VSJ196626:VSJ196633 WCF196626:WCF196633 WMB196626:WMB196633 WVX196626:WVX196633 W262162:W262169 JL262162:JL262169 TH262162:TH262169 ADD262162:ADD262169 AMZ262162:AMZ262169 AWV262162:AWV262169 BGR262162:BGR262169 BQN262162:BQN262169 CAJ262162:CAJ262169 CKF262162:CKF262169 CUB262162:CUB262169 DDX262162:DDX262169 DNT262162:DNT262169 DXP262162:DXP262169 EHL262162:EHL262169 ERH262162:ERH262169 FBD262162:FBD262169 FKZ262162:FKZ262169 FUV262162:FUV262169 GER262162:GER262169 GON262162:GON262169 GYJ262162:GYJ262169 HIF262162:HIF262169 HSB262162:HSB262169 IBX262162:IBX262169 ILT262162:ILT262169 IVP262162:IVP262169 JFL262162:JFL262169 JPH262162:JPH262169 JZD262162:JZD262169 KIZ262162:KIZ262169 KSV262162:KSV262169 LCR262162:LCR262169 LMN262162:LMN262169 LWJ262162:LWJ262169 MGF262162:MGF262169 MQB262162:MQB262169 MZX262162:MZX262169 NJT262162:NJT262169 NTP262162:NTP262169 ODL262162:ODL262169 ONH262162:ONH262169 OXD262162:OXD262169 PGZ262162:PGZ262169 PQV262162:PQV262169 QAR262162:QAR262169 QKN262162:QKN262169 QUJ262162:QUJ262169 REF262162:REF262169 ROB262162:ROB262169 RXX262162:RXX262169 SHT262162:SHT262169 SRP262162:SRP262169 TBL262162:TBL262169 TLH262162:TLH262169 TVD262162:TVD262169 UEZ262162:UEZ262169 UOV262162:UOV262169 UYR262162:UYR262169 VIN262162:VIN262169 VSJ262162:VSJ262169 WCF262162:WCF262169 WMB262162:WMB262169 WVX262162:WVX262169 W327698:W327705 JL327698:JL327705 TH327698:TH327705 ADD327698:ADD327705 AMZ327698:AMZ327705 AWV327698:AWV327705 BGR327698:BGR327705 BQN327698:BQN327705 CAJ327698:CAJ327705 CKF327698:CKF327705 CUB327698:CUB327705 DDX327698:DDX327705 DNT327698:DNT327705 DXP327698:DXP327705 EHL327698:EHL327705 ERH327698:ERH327705 FBD327698:FBD327705 FKZ327698:FKZ327705 FUV327698:FUV327705 GER327698:GER327705 GON327698:GON327705 GYJ327698:GYJ327705 HIF327698:HIF327705 HSB327698:HSB327705 IBX327698:IBX327705 ILT327698:ILT327705 IVP327698:IVP327705 JFL327698:JFL327705 JPH327698:JPH327705 JZD327698:JZD327705 KIZ327698:KIZ327705 KSV327698:KSV327705 LCR327698:LCR327705 LMN327698:LMN327705 LWJ327698:LWJ327705 MGF327698:MGF327705 MQB327698:MQB327705 MZX327698:MZX327705 NJT327698:NJT327705 NTP327698:NTP327705 ODL327698:ODL327705 ONH327698:ONH327705 OXD327698:OXD327705 PGZ327698:PGZ327705 PQV327698:PQV327705 QAR327698:QAR327705 QKN327698:QKN327705 QUJ327698:QUJ327705 REF327698:REF327705 ROB327698:ROB327705 RXX327698:RXX327705 SHT327698:SHT327705 SRP327698:SRP327705 TBL327698:TBL327705 TLH327698:TLH327705 TVD327698:TVD327705 UEZ327698:UEZ327705 UOV327698:UOV327705 UYR327698:UYR327705 VIN327698:VIN327705 VSJ327698:VSJ327705 WCF327698:WCF327705 WMB327698:WMB327705 WVX327698:WVX327705 W393234:W393241 JL393234:JL393241 TH393234:TH393241 ADD393234:ADD393241 AMZ393234:AMZ393241 AWV393234:AWV393241 BGR393234:BGR393241 BQN393234:BQN393241 CAJ393234:CAJ393241 CKF393234:CKF393241 CUB393234:CUB393241 DDX393234:DDX393241 DNT393234:DNT393241 DXP393234:DXP393241 EHL393234:EHL393241 ERH393234:ERH393241 FBD393234:FBD393241 FKZ393234:FKZ393241 FUV393234:FUV393241 GER393234:GER393241 GON393234:GON393241 GYJ393234:GYJ393241 HIF393234:HIF393241 HSB393234:HSB393241 IBX393234:IBX393241 ILT393234:ILT393241 IVP393234:IVP393241 JFL393234:JFL393241 JPH393234:JPH393241 JZD393234:JZD393241 KIZ393234:KIZ393241 KSV393234:KSV393241 LCR393234:LCR393241 LMN393234:LMN393241 LWJ393234:LWJ393241 MGF393234:MGF393241 MQB393234:MQB393241 MZX393234:MZX393241 NJT393234:NJT393241 NTP393234:NTP393241 ODL393234:ODL393241 ONH393234:ONH393241 OXD393234:OXD393241 PGZ393234:PGZ393241 PQV393234:PQV393241 QAR393234:QAR393241 QKN393234:QKN393241 QUJ393234:QUJ393241 REF393234:REF393241 ROB393234:ROB393241 RXX393234:RXX393241 SHT393234:SHT393241 SRP393234:SRP393241 TBL393234:TBL393241 TLH393234:TLH393241 TVD393234:TVD393241 UEZ393234:UEZ393241 UOV393234:UOV393241 UYR393234:UYR393241 VIN393234:VIN393241 VSJ393234:VSJ393241 WCF393234:WCF393241 WMB393234:WMB393241 WVX393234:WVX393241 W458770:W458777 JL458770:JL458777 TH458770:TH458777 ADD458770:ADD458777 AMZ458770:AMZ458777 AWV458770:AWV458777 BGR458770:BGR458777 BQN458770:BQN458777 CAJ458770:CAJ458777 CKF458770:CKF458777 CUB458770:CUB458777 DDX458770:DDX458777 DNT458770:DNT458777 DXP458770:DXP458777 EHL458770:EHL458777 ERH458770:ERH458777 FBD458770:FBD458777 FKZ458770:FKZ458777 FUV458770:FUV458777 GER458770:GER458777 GON458770:GON458777 GYJ458770:GYJ458777 HIF458770:HIF458777 HSB458770:HSB458777 IBX458770:IBX458777 ILT458770:ILT458777 IVP458770:IVP458777 JFL458770:JFL458777 JPH458770:JPH458777 JZD458770:JZD458777 KIZ458770:KIZ458777 KSV458770:KSV458777 LCR458770:LCR458777 LMN458770:LMN458777 LWJ458770:LWJ458777 MGF458770:MGF458777 MQB458770:MQB458777 MZX458770:MZX458777 NJT458770:NJT458777 NTP458770:NTP458777 ODL458770:ODL458777 ONH458770:ONH458777 OXD458770:OXD458777 PGZ458770:PGZ458777 PQV458770:PQV458777 QAR458770:QAR458777 QKN458770:QKN458777 QUJ458770:QUJ458777 REF458770:REF458777 ROB458770:ROB458777 RXX458770:RXX458777 SHT458770:SHT458777 SRP458770:SRP458777 TBL458770:TBL458777 TLH458770:TLH458777 TVD458770:TVD458777 UEZ458770:UEZ458777 UOV458770:UOV458777 UYR458770:UYR458777 VIN458770:VIN458777 VSJ458770:VSJ458777 WCF458770:WCF458777 WMB458770:WMB458777 WVX458770:WVX458777 W524306:W524313 JL524306:JL524313 TH524306:TH524313 ADD524306:ADD524313 AMZ524306:AMZ524313 AWV524306:AWV524313 BGR524306:BGR524313 BQN524306:BQN524313 CAJ524306:CAJ524313 CKF524306:CKF524313 CUB524306:CUB524313 DDX524306:DDX524313 DNT524306:DNT524313 DXP524306:DXP524313 EHL524306:EHL524313 ERH524306:ERH524313 FBD524306:FBD524313 FKZ524306:FKZ524313 FUV524306:FUV524313 GER524306:GER524313 GON524306:GON524313 GYJ524306:GYJ524313 HIF524306:HIF524313 HSB524306:HSB524313 IBX524306:IBX524313 ILT524306:ILT524313 IVP524306:IVP524313 JFL524306:JFL524313 JPH524306:JPH524313 JZD524306:JZD524313 KIZ524306:KIZ524313 KSV524306:KSV524313 LCR524306:LCR524313 LMN524306:LMN524313 LWJ524306:LWJ524313 MGF524306:MGF524313 MQB524306:MQB524313 MZX524306:MZX524313 NJT524306:NJT524313 NTP524306:NTP524313 ODL524306:ODL524313 ONH524306:ONH524313 OXD524306:OXD524313 PGZ524306:PGZ524313 PQV524306:PQV524313 QAR524306:QAR524313 QKN524306:QKN524313 QUJ524306:QUJ524313 REF524306:REF524313 ROB524306:ROB524313 RXX524306:RXX524313 SHT524306:SHT524313 SRP524306:SRP524313 TBL524306:TBL524313 TLH524306:TLH524313 TVD524306:TVD524313 UEZ524306:UEZ524313 UOV524306:UOV524313 UYR524306:UYR524313 VIN524306:VIN524313 VSJ524306:VSJ524313 WCF524306:WCF524313 WMB524306:WMB524313 WVX524306:WVX524313 W589842:W589849 JL589842:JL589849 TH589842:TH589849 ADD589842:ADD589849 AMZ589842:AMZ589849 AWV589842:AWV589849 BGR589842:BGR589849 BQN589842:BQN589849 CAJ589842:CAJ589849 CKF589842:CKF589849 CUB589842:CUB589849 DDX589842:DDX589849 DNT589842:DNT589849 DXP589842:DXP589849 EHL589842:EHL589849 ERH589842:ERH589849 FBD589842:FBD589849 FKZ589842:FKZ589849 FUV589842:FUV589849 GER589842:GER589849 GON589842:GON589849 GYJ589842:GYJ589849 HIF589842:HIF589849 HSB589842:HSB589849 IBX589842:IBX589849 ILT589842:ILT589849 IVP589842:IVP589849 JFL589842:JFL589849 JPH589842:JPH589849 JZD589842:JZD589849 KIZ589842:KIZ589849 KSV589842:KSV589849 LCR589842:LCR589849 LMN589842:LMN589849 LWJ589842:LWJ589849 MGF589842:MGF589849 MQB589842:MQB589849 MZX589842:MZX589849 NJT589842:NJT589849 NTP589842:NTP589849 ODL589842:ODL589849 ONH589842:ONH589849 OXD589842:OXD589849 PGZ589842:PGZ589849 PQV589842:PQV589849 QAR589842:QAR589849 QKN589842:QKN589849 QUJ589842:QUJ589849 REF589842:REF589849 ROB589842:ROB589849 RXX589842:RXX589849 SHT589842:SHT589849 SRP589842:SRP589849 TBL589842:TBL589849 TLH589842:TLH589849 TVD589842:TVD589849 UEZ589842:UEZ589849 UOV589842:UOV589849 UYR589842:UYR589849 VIN589842:VIN589849 VSJ589842:VSJ589849 WCF589842:WCF589849 WMB589842:WMB589849 WVX589842:WVX589849 W655378:W655385 JL655378:JL655385 TH655378:TH655385 ADD655378:ADD655385 AMZ655378:AMZ655385 AWV655378:AWV655385 BGR655378:BGR655385 BQN655378:BQN655385 CAJ655378:CAJ655385 CKF655378:CKF655385 CUB655378:CUB655385 DDX655378:DDX655385 DNT655378:DNT655385 DXP655378:DXP655385 EHL655378:EHL655385 ERH655378:ERH655385 FBD655378:FBD655385 FKZ655378:FKZ655385 FUV655378:FUV655385 GER655378:GER655385 GON655378:GON655385 GYJ655378:GYJ655385 HIF655378:HIF655385 HSB655378:HSB655385 IBX655378:IBX655385 ILT655378:ILT655385 IVP655378:IVP655385 JFL655378:JFL655385 JPH655378:JPH655385 JZD655378:JZD655385 KIZ655378:KIZ655385 KSV655378:KSV655385 LCR655378:LCR655385 LMN655378:LMN655385 LWJ655378:LWJ655385 MGF655378:MGF655385 MQB655378:MQB655385 MZX655378:MZX655385 NJT655378:NJT655385 NTP655378:NTP655385 ODL655378:ODL655385 ONH655378:ONH655385 OXD655378:OXD655385 PGZ655378:PGZ655385 PQV655378:PQV655385 QAR655378:QAR655385 QKN655378:QKN655385 QUJ655378:QUJ655385 REF655378:REF655385 ROB655378:ROB655385 RXX655378:RXX655385 SHT655378:SHT655385 SRP655378:SRP655385 TBL655378:TBL655385 TLH655378:TLH655385 TVD655378:TVD655385 UEZ655378:UEZ655385 UOV655378:UOV655385 UYR655378:UYR655385 VIN655378:VIN655385 VSJ655378:VSJ655385 WCF655378:WCF655385 WMB655378:WMB655385 WVX655378:WVX655385 W720914:W720921 JL720914:JL720921 TH720914:TH720921 ADD720914:ADD720921 AMZ720914:AMZ720921 AWV720914:AWV720921 BGR720914:BGR720921 BQN720914:BQN720921 CAJ720914:CAJ720921 CKF720914:CKF720921 CUB720914:CUB720921 DDX720914:DDX720921 DNT720914:DNT720921 DXP720914:DXP720921 EHL720914:EHL720921 ERH720914:ERH720921 FBD720914:FBD720921 FKZ720914:FKZ720921 FUV720914:FUV720921 GER720914:GER720921 GON720914:GON720921 GYJ720914:GYJ720921 HIF720914:HIF720921 HSB720914:HSB720921 IBX720914:IBX720921 ILT720914:ILT720921 IVP720914:IVP720921 JFL720914:JFL720921 JPH720914:JPH720921 JZD720914:JZD720921 KIZ720914:KIZ720921 KSV720914:KSV720921 LCR720914:LCR720921 LMN720914:LMN720921 LWJ720914:LWJ720921 MGF720914:MGF720921 MQB720914:MQB720921 MZX720914:MZX720921 NJT720914:NJT720921 NTP720914:NTP720921 ODL720914:ODL720921 ONH720914:ONH720921 OXD720914:OXD720921 PGZ720914:PGZ720921 PQV720914:PQV720921 QAR720914:QAR720921 QKN720914:QKN720921 QUJ720914:QUJ720921 REF720914:REF720921 ROB720914:ROB720921 RXX720914:RXX720921 SHT720914:SHT720921 SRP720914:SRP720921 TBL720914:TBL720921 TLH720914:TLH720921 TVD720914:TVD720921 UEZ720914:UEZ720921 UOV720914:UOV720921 UYR720914:UYR720921 VIN720914:VIN720921 VSJ720914:VSJ720921 WCF720914:WCF720921 WMB720914:WMB720921 WVX720914:WVX720921 W786450:W786457 JL786450:JL786457 TH786450:TH786457 ADD786450:ADD786457 AMZ786450:AMZ786457 AWV786450:AWV786457 BGR786450:BGR786457 BQN786450:BQN786457 CAJ786450:CAJ786457 CKF786450:CKF786457 CUB786450:CUB786457 DDX786450:DDX786457 DNT786450:DNT786457 DXP786450:DXP786457 EHL786450:EHL786457 ERH786450:ERH786457 FBD786450:FBD786457 FKZ786450:FKZ786457 FUV786450:FUV786457 GER786450:GER786457 GON786450:GON786457 GYJ786450:GYJ786457 HIF786450:HIF786457 HSB786450:HSB786457 IBX786450:IBX786457 ILT786450:ILT786457 IVP786450:IVP786457 JFL786450:JFL786457 JPH786450:JPH786457 JZD786450:JZD786457 KIZ786450:KIZ786457 KSV786450:KSV786457 LCR786450:LCR786457 LMN786450:LMN786457 LWJ786450:LWJ786457 MGF786450:MGF786457 MQB786450:MQB786457 MZX786450:MZX786457 NJT786450:NJT786457 NTP786450:NTP786457 ODL786450:ODL786457 ONH786450:ONH786457 OXD786450:OXD786457 PGZ786450:PGZ786457 PQV786450:PQV786457 QAR786450:QAR786457 QKN786450:QKN786457 QUJ786450:QUJ786457 REF786450:REF786457 ROB786450:ROB786457 RXX786450:RXX786457 SHT786450:SHT786457 SRP786450:SRP786457 TBL786450:TBL786457 TLH786450:TLH786457 TVD786450:TVD786457 UEZ786450:UEZ786457 UOV786450:UOV786457 UYR786450:UYR786457 VIN786450:VIN786457 VSJ786450:VSJ786457 WCF786450:WCF786457 WMB786450:WMB786457 WVX786450:WVX786457 W851986:W851993 JL851986:JL851993 TH851986:TH851993 ADD851986:ADD851993 AMZ851986:AMZ851993 AWV851986:AWV851993 BGR851986:BGR851993 BQN851986:BQN851993 CAJ851986:CAJ851993 CKF851986:CKF851993 CUB851986:CUB851993 DDX851986:DDX851993 DNT851986:DNT851993 DXP851986:DXP851993 EHL851986:EHL851993 ERH851986:ERH851993 FBD851986:FBD851993 FKZ851986:FKZ851993 FUV851986:FUV851993 GER851986:GER851993 GON851986:GON851993 GYJ851986:GYJ851993 HIF851986:HIF851993 HSB851986:HSB851993 IBX851986:IBX851993 ILT851986:ILT851993 IVP851986:IVP851993 JFL851986:JFL851993 JPH851986:JPH851993 JZD851986:JZD851993 KIZ851986:KIZ851993 KSV851986:KSV851993 LCR851986:LCR851993 LMN851986:LMN851993 LWJ851986:LWJ851993 MGF851986:MGF851993 MQB851986:MQB851993 MZX851986:MZX851993 NJT851986:NJT851993 NTP851986:NTP851993 ODL851986:ODL851993 ONH851986:ONH851993 OXD851986:OXD851993 PGZ851986:PGZ851993 PQV851986:PQV851993 QAR851986:QAR851993 QKN851986:QKN851993 QUJ851986:QUJ851993 REF851986:REF851993 ROB851986:ROB851993 RXX851986:RXX851993 SHT851986:SHT851993 SRP851986:SRP851993 TBL851986:TBL851993 TLH851986:TLH851993 TVD851986:TVD851993 UEZ851986:UEZ851993 UOV851986:UOV851993 UYR851986:UYR851993 VIN851986:VIN851993 VSJ851986:VSJ851993 WCF851986:WCF851993 WMB851986:WMB851993 WVX851986:WVX851993 W917522:W917529 JL917522:JL917529 TH917522:TH917529 ADD917522:ADD917529 AMZ917522:AMZ917529 AWV917522:AWV917529 BGR917522:BGR917529 BQN917522:BQN917529 CAJ917522:CAJ917529 CKF917522:CKF917529 CUB917522:CUB917529 DDX917522:DDX917529 DNT917522:DNT917529 DXP917522:DXP917529 EHL917522:EHL917529 ERH917522:ERH917529 FBD917522:FBD917529 FKZ917522:FKZ917529 FUV917522:FUV917529 GER917522:GER917529 GON917522:GON917529 GYJ917522:GYJ917529 HIF917522:HIF917529 HSB917522:HSB917529 IBX917522:IBX917529 ILT917522:ILT917529 IVP917522:IVP917529 JFL917522:JFL917529 JPH917522:JPH917529 JZD917522:JZD917529 KIZ917522:KIZ917529 KSV917522:KSV917529 LCR917522:LCR917529 LMN917522:LMN917529 LWJ917522:LWJ917529 MGF917522:MGF917529 MQB917522:MQB917529 MZX917522:MZX917529 NJT917522:NJT917529 NTP917522:NTP917529 ODL917522:ODL917529 ONH917522:ONH917529 OXD917522:OXD917529 PGZ917522:PGZ917529 PQV917522:PQV917529 QAR917522:QAR917529 QKN917522:QKN917529 QUJ917522:QUJ917529 REF917522:REF917529 ROB917522:ROB917529 RXX917522:RXX917529 SHT917522:SHT917529 SRP917522:SRP917529 TBL917522:TBL917529 TLH917522:TLH917529 TVD917522:TVD917529 UEZ917522:UEZ917529 UOV917522:UOV917529 UYR917522:UYR917529 VIN917522:VIN917529 VSJ917522:VSJ917529 WCF917522:WCF917529 WMB917522:WMB917529 WVX917522:WVX917529 W983058:W983065 JL983058:JL983065 TH983058:TH983065 ADD983058:ADD983065 AMZ983058:AMZ983065 AWV983058:AWV983065 BGR983058:BGR983065 BQN983058:BQN983065 CAJ983058:CAJ983065 CKF983058:CKF983065 CUB983058:CUB983065 DDX983058:DDX983065 DNT983058:DNT983065 DXP983058:DXP983065 EHL983058:EHL983065 ERH983058:ERH983065 FBD983058:FBD983065 FKZ983058:FKZ983065 FUV983058:FUV983065 GER983058:GER983065 GON983058:GON983065 GYJ983058:GYJ983065 HIF983058:HIF983065 HSB983058:HSB983065 IBX983058:IBX983065 ILT983058:ILT983065 IVP983058:IVP983065 JFL983058:JFL983065 JPH983058:JPH983065 JZD983058:JZD983065 KIZ983058:KIZ983065 KSV983058:KSV983065 LCR983058:LCR983065 LMN983058:LMN983065 LWJ983058:LWJ983065 MGF983058:MGF983065 MQB983058:MQB983065 MZX983058:MZX983065 NJT983058:NJT983065 NTP983058:NTP983065 ODL983058:ODL983065 ONH983058:ONH983065 OXD983058:OXD983065 PGZ983058:PGZ983065 PQV983058:PQV983065 QAR983058:QAR983065 QKN983058:QKN983065 QUJ983058:QUJ983065 REF983058:REF983065 ROB983058:ROB983065 RXX983058:RXX983065 SHT983058:SHT983065 SRP983058:SRP983065 TBL983058:TBL983065 TLH983058:TLH983065 TVD983058:TVD983065 UEZ983058:UEZ983065 UOV983058:UOV983065 UYR983058:UYR983065 VIN983058:VIN983065 VSJ983058:VSJ983065 WCF983058:WCF983065 TH25 ADD25 AMZ25 AWV25 BGR25 BQN25 CAJ25 CKF25 CUB25 DDX25 DNT25 DXP25 EHL25 ERH25 FBD25 FKZ25 FUV25 GER25 GON25 GYJ25 HIF25 HSB25 IBX25 ILT25 IVP25 JFL25 JPH25 JZD25 KIZ25 KSV25 LCR25 LMN25 LWJ25 MGF25 MQB25 MZX25 NJT25 NTP25 ODL25 ONH25 OXD25 PGZ25 PQV25 QAR25 QKN25 QUJ25 REF25 ROB25 RXX25 SHT25 SRP25 TBL25 TLH25 TVD25 UEZ25 UOV25 UYR25 VIN25 VSJ25 WCF25 WMB25 WVX25 WVX18:WVX24 WMB18:WMB24 WCF18:WCF24 VSJ18:VSJ24 VIN18:VIN24 UYR18:UYR24 UOV18:UOV24 UEZ18:UEZ24 TVD18:TVD24 TLH18:TLH24 TBL18:TBL24 SRP18:SRP24 SHT18:SHT24 RXX18:RXX24 ROB18:ROB24 REF18:REF24 QUJ18:QUJ24 QKN18:QKN24 QAR18:QAR24 PQV18:PQV24 PGZ18:PGZ24 OXD18:OXD24 ONH18:ONH24 ODL18:ODL24 NTP18:NTP24 NJT18:NJT24 MZX18:MZX24 MQB18:MQB24 MGF18:MGF24 LWJ18:LWJ24 LMN18:LMN24 LCR18:LCR24 KSV18:KSV24 KIZ18:KIZ24 JZD18:JZD24 JPH18:JPH24 JFL18:JFL24 IVP18:IVP24 ILT18:ILT24 IBX18:IBX24 HSB18:HSB24 HIF18:HIF24 GYJ18:GYJ24 GON18:GON24 GER18:GER24 FUV18:FUV24 FKZ18:FKZ24 FBD18:FBD24 ERH18:ERH24 EHL18:EHL24 DXP18:DXP24 DNT18:DNT24 DDX18:DDX24 CUB18:CUB24 CKF18:CKF24 CAJ18:CAJ24 BQN18:BQN24 BGR18:BGR24 AWV18:AWV24 AMZ18:AMZ24 ADD18:ADD24 TH18:TH24 JL18:JL24 JL25">
      <formula1>900</formula1>
    </dataValidation>
    <dataValidation type="list" allowBlank="1" showInputMessage="1" errorTitle="Ошибка" error="Выберите значение из списка" prompt="Выберите значение из списка" sqref="JD23:JK23 SZ23:TG23 ACV23:ADC23 AMR23:AMY23 AWN23:AWU23 BGJ23:BGQ23 BQF23:BQM23 CAB23:CAI23 CJX23:CKE23 CTT23:CUA23 DDP23:DDW23 DNL23:DNS23 DXH23:DXO23 EHD23:EHK23 EQZ23:ERG23 FAV23:FBC23 FKR23:FKY23 FUN23:FUU23 GEJ23:GEQ23 GOF23:GOM23 GYB23:GYI23 HHX23:HIE23 HRT23:HSA23 IBP23:IBW23 ILL23:ILS23 IVH23:IVO23 JFD23:JFK23 JOZ23:JPG23 JYV23:JZC23 KIR23:KIY23 KSN23:KSU23 LCJ23:LCQ23 LMF23:LMM23 LWB23:LWI23 MFX23:MGE23 MPT23:MQA23 MZP23:MZW23 NJL23:NJS23 NTH23:NTO23 ODD23:ODK23 OMZ23:ONG23 OWV23:OXC23 PGR23:PGY23 PQN23:PQU23 QAJ23:QAQ23 QKF23:QKM23 QUB23:QUI23 RDX23:REE23 RNT23:ROA23 RXP23:RXW23 SHL23:SHS23 SRH23:SRO23 TBD23:TBK23 TKZ23:TLG23 TUV23:TVC23 UER23:UEY23 UON23:UOU23 UYJ23:UYQ23 VIF23:VIM23 VSB23:VSI23 WBX23:WCE23 WLT23:WMA23 WVP23:WVW23 JD65559:JK65559 SZ65559:TG65559 ACV65559:ADC65559 AMR65559:AMY65559 AWN65559:AWU65559 BGJ65559:BGQ65559 BQF65559:BQM65559 CAB65559:CAI65559 CJX65559:CKE65559 CTT65559:CUA65559 DDP65559:DDW65559 DNL65559:DNS65559 DXH65559:DXO65559 EHD65559:EHK65559 EQZ65559:ERG65559 FAV65559:FBC65559 FKR65559:FKY65559 FUN65559:FUU65559 GEJ65559:GEQ65559 GOF65559:GOM65559 GYB65559:GYI65559 HHX65559:HIE65559 HRT65559:HSA65559 IBP65559:IBW65559 ILL65559:ILS65559 IVH65559:IVO65559 JFD65559:JFK65559 JOZ65559:JPG65559 JYV65559:JZC65559 KIR65559:KIY65559 KSN65559:KSU65559 LCJ65559:LCQ65559 LMF65559:LMM65559 LWB65559:LWI65559 MFX65559:MGE65559 MPT65559:MQA65559 MZP65559:MZW65559 NJL65559:NJS65559 NTH65559:NTO65559 ODD65559:ODK65559 OMZ65559:ONG65559 OWV65559:OXC65559 PGR65559:PGY65559 PQN65559:PQU65559 QAJ65559:QAQ65559 QKF65559:QKM65559 QUB65559:QUI65559 RDX65559:REE65559 RNT65559:ROA65559 RXP65559:RXW65559 SHL65559:SHS65559 SRH65559:SRO65559 TBD65559:TBK65559 TKZ65559:TLG65559 TUV65559:TVC65559 UER65559:UEY65559 UON65559:UOU65559 UYJ65559:UYQ65559 VIF65559:VIM65559 VSB65559:VSI65559 WBX65559:WCE65559 WLT65559:WMA65559 WVP65559:WVW65559 JD131095:JK131095 SZ131095:TG131095 ACV131095:ADC131095 AMR131095:AMY131095 AWN131095:AWU131095 BGJ131095:BGQ131095 BQF131095:BQM131095 CAB131095:CAI131095 CJX131095:CKE131095 CTT131095:CUA131095 DDP131095:DDW131095 DNL131095:DNS131095 DXH131095:DXO131095 EHD131095:EHK131095 EQZ131095:ERG131095 FAV131095:FBC131095 FKR131095:FKY131095 FUN131095:FUU131095 GEJ131095:GEQ131095 GOF131095:GOM131095 GYB131095:GYI131095 HHX131095:HIE131095 HRT131095:HSA131095 IBP131095:IBW131095 ILL131095:ILS131095 IVH131095:IVO131095 JFD131095:JFK131095 JOZ131095:JPG131095 JYV131095:JZC131095 KIR131095:KIY131095 KSN131095:KSU131095 LCJ131095:LCQ131095 LMF131095:LMM131095 LWB131095:LWI131095 MFX131095:MGE131095 MPT131095:MQA131095 MZP131095:MZW131095 NJL131095:NJS131095 NTH131095:NTO131095 ODD131095:ODK131095 OMZ131095:ONG131095 OWV131095:OXC131095 PGR131095:PGY131095 PQN131095:PQU131095 QAJ131095:QAQ131095 QKF131095:QKM131095 QUB131095:QUI131095 RDX131095:REE131095 RNT131095:ROA131095 RXP131095:RXW131095 SHL131095:SHS131095 SRH131095:SRO131095 TBD131095:TBK131095 TKZ131095:TLG131095 TUV131095:TVC131095 UER131095:UEY131095 UON131095:UOU131095 UYJ131095:UYQ131095 VIF131095:VIM131095 VSB131095:VSI131095 WBX131095:WCE131095 WLT131095:WMA131095 WVP131095:WVW131095 JD196631:JK196631 SZ196631:TG196631 ACV196631:ADC196631 AMR196631:AMY196631 AWN196631:AWU196631 BGJ196631:BGQ196631 BQF196631:BQM196631 CAB196631:CAI196631 CJX196631:CKE196631 CTT196631:CUA196631 DDP196631:DDW196631 DNL196631:DNS196631 DXH196631:DXO196631 EHD196631:EHK196631 EQZ196631:ERG196631 FAV196631:FBC196631 FKR196631:FKY196631 FUN196631:FUU196631 GEJ196631:GEQ196631 GOF196631:GOM196631 GYB196631:GYI196631 HHX196631:HIE196631 HRT196631:HSA196631 IBP196631:IBW196631 ILL196631:ILS196631 IVH196631:IVO196631 JFD196631:JFK196631 JOZ196631:JPG196631 JYV196631:JZC196631 KIR196631:KIY196631 KSN196631:KSU196631 LCJ196631:LCQ196631 LMF196631:LMM196631 LWB196631:LWI196631 MFX196631:MGE196631 MPT196631:MQA196631 MZP196631:MZW196631 NJL196631:NJS196631 NTH196631:NTO196631 ODD196631:ODK196631 OMZ196631:ONG196631 OWV196631:OXC196631 PGR196631:PGY196631 PQN196631:PQU196631 QAJ196631:QAQ196631 QKF196631:QKM196631 QUB196631:QUI196631 RDX196631:REE196631 RNT196631:ROA196631 RXP196631:RXW196631 SHL196631:SHS196631 SRH196631:SRO196631 TBD196631:TBK196631 TKZ196631:TLG196631 TUV196631:TVC196631 UER196631:UEY196631 UON196631:UOU196631 UYJ196631:UYQ196631 VIF196631:VIM196631 VSB196631:VSI196631 WBX196631:WCE196631 WLT196631:WMA196631 WVP196631:WVW196631 JD262167:JK262167 SZ262167:TG262167 ACV262167:ADC262167 AMR262167:AMY262167 AWN262167:AWU262167 BGJ262167:BGQ262167 BQF262167:BQM262167 CAB262167:CAI262167 CJX262167:CKE262167 CTT262167:CUA262167 DDP262167:DDW262167 DNL262167:DNS262167 DXH262167:DXO262167 EHD262167:EHK262167 EQZ262167:ERG262167 FAV262167:FBC262167 FKR262167:FKY262167 FUN262167:FUU262167 GEJ262167:GEQ262167 GOF262167:GOM262167 GYB262167:GYI262167 HHX262167:HIE262167 HRT262167:HSA262167 IBP262167:IBW262167 ILL262167:ILS262167 IVH262167:IVO262167 JFD262167:JFK262167 JOZ262167:JPG262167 JYV262167:JZC262167 KIR262167:KIY262167 KSN262167:KSU262167 LCJ262167:LCQ262167 LMF262167:LMM262167 LWB262167:LWI262167 MFX262167:MGE262167 MPT262167:MQA262167 MZP262167:MZW262167 NJL262167:NJS262167 NTH262167:NTO262167 ODD262167:ODK262167 OMZ262167:ONG262167 OWV262167:OXC262167 PGR262167:PGY262167 PQN262167:PQU262167 QAJ262167:QAQ262167 QKF262167:QKM262167 QUB262167:QUI262167 RDX262167:REE262167 RNT262167:ROA262167 RXP262167:RXW262167 SHL262167:SHS262167 SRH262167:SRO262167 TBD262167:TBK262167 TKZ262167:TLG262167 TUV262167:TVC262167 UER262167:UEY262167 UON262167:UOU262167 UYJ262167:UYQ262167 VIF262167:VIM262167 VSB262167:VSI262167 WBX262167:WCE262167 WLT262167:WMA262167 WVP262167:WVW262167 JD327703:JK327703 SZ327703:TG327703 ACV327703:ADC327703 AMR327703:AMY327703 AWN327703:AWU327703 BGJ327703:BGQ327703 BQF327703:BQM327703 CAB327703:CAI327703 CJX327703:CKE327703 CTT327703:CUA327703 DDP327703:DDW327703 DNL327703:DNS327703 DXH327703:DXO327703 EHD327703:EHK327703 EQZ327703:ERG327703 FAV327703:FBC327703 FKR327703:FKY327703 FUN327703:FUU327703 GEJ327703:GEQ327703 GOF327703:GOM327703 GYB327703:GYI327703 HHX327703:HIE327703 HRT327703:HSA327703 IBP327703:IBW327703 ILL327703:ILS327703 IVH327703:IVO327703 JFD327703:JFK327703 JOZ327703:JPG327703 JYV327703:JZC327703 KIR327703:KIY327703 KSN327703:KSU327703 LCJ327703:LCQ327703 LMF327703:LMM327703 LWB327703:LWI327703 MFX327703:MGE327703 MPT327703:MQA327703 MZP327703:MZW327703 NJL327703:NJS327703 NTH327703:NTO327703 ODD327703:ODK327703 OMZ327703:ONG327703 OWV327703:OXC327703 PGR327703:PGY327703 PQN327703:PQU327703 QAJ327703:QAQ327703 QKF327703:QKM327703 QUB327703:QUI327703 RDX327703:REE327703 RNT327703:ROA327703 RXP327703:RXW327703 SHL327703:SHS327703 SRH327703:SRO327703 TBD327703:TBK327703 TKZ327703:TLG327703 TUV327703:TVC327703 UER327703:UEY327703 UON327703:UOU327703 UYJ327703:UYQ327703 VIF327703:VIM327703 VSB327703:VSI327703 WBX327703:WCE327703 WLT327703:WMA327703 WVP327703:WVW327703 JD393239:JK393239 SZ393239:TG393239 ACV393239:ADC393239 AMR393239:AMY393239 AWN393239:AWU393239 BGJ393239:BGQ393239 BQF393239:BQM393239 CAB393239:CAI393239 CJX393239:CKE393239 CTT393239:CUA393239 DDP393239:DDW393239 DNL393239:DNS393239 DXH393239:DXO393239 EHD393239:EHK393239 EQZ393239:ERG393239 FAV393239:FBC393239 FKR393239:FKY393239 FUN393239:FUU393239 GEJ393239:GEQ393239 GOF393239:GOM393239 GYB393239:GYI393239 HHX393239:HIE393239 HRT393239:HSA393239 IBP393239:IBW393239 ILL393239:ILS393239 IVH393239:IVO393239 JFD393239:JFK393239 JOZ393239:JPG393239 JYV393239:JZC393239 KIR393239:KIY393239 KSN393239:KSU393239 LCJ393239:LCQ393239 LMF393239:LMM393239 LWB393239:LWI393239 MFX393239:MGE393239 MPT393239:MQA393239 MZP393239:MZW393239 NJL393239:NJS393239 NTH393239:NTO393239 ODD393239:ODK393239 OMZ393239:ONG393239 OWV393239:OXC393239 PGR393239:PGY393239 PQN393239:PQU393239 QAJ393239:QAQ393239 QKF393239:QKM393239 QUB393239:QUI393239 RDX393239:REE393239 RNT393239:ROA393239 RXP393239:RXW393239 SHL393239:SHS393239 SRH393239:SRO393239 TBD393239:TBK393239 TKZ393239:TLG393239 TUV393239:TVC393239 UER393239:UEY393239 UON393239:UOU393239 UYJ393239:UYQ393239 VIF393239:VIM393239 VSB393239:VSI393239 WBX393239:WCE393239 WLT393239:WMA393239 WVP393239:WVW393239 JD458775:JK458775 SZ458775:TG458775 ACV458775:ADC458775 AMR458775:AMY458775 AWN458775:AWU458775 BGJ458775:BGQ458775 BQF458775:BQM458775 CAB458775:CAI458775 CJX458775:CKE458775 CTT458775:CUA458775 DDP458775:DDW458775 DNL458775:DNS458775 DXH458775:DXO458775 EHD458775:EHK458775 EQZ458775:ERG458775 FAV458775:FBC458775 FKR458775:FKY458775 FUN458775:FUU458775 GEJ458775:GEQ458775 GOF458775:GOM458775 GYB458775:GYI458775 HHX458775:HIE458775 HRT458775:HSA458775 IBP458775:IBW458775 ILL458775:ILS458775 IVH458775:IVO458775 JFD458775:JFK458775 JOZ458775:JPG458775 JYV458775:JZC458775 KIR458775:KIY458775 KSN458775:KSU458775 LCJ458775:LCQ458775 LMF458775:LMM458775 LWB458775:LWI458775 MFX458775:MGE458775 MPT458775:MQA458775 MZP458775:MZW458775 NJL458775:NJS458775 NTH458775:NTO458775 ODD458775:ODK458775 OMZ458775:ONG458775 OWV458775:OXC458775 PGR458775:PGY458775 PQN458775:PQU458775 QAJ458775:QAQ458775 QKF458775:QKM458775 QUB458775:QUI458775 RDX458775:REE458775 RNT458775:ROA458775 RXP458775:RXW458775 SHL458775:SHS458775 SRH458775:SRO458775 TBD458775:TBK458775 TKZ458775:TLG458775 TUV458775:TVC458775 UER458775:UEY458775 UON458775:UOU458775 UYJ458775:UYQ458775 VIF458775:VIM458775 VSB458775:VSI458775 WBX458775:WCE458775 WLT458775:WMA458775 WVP458775:WVW458775 JD524311:JK524311 SZ524311:TG524311 ACV524311:ADC524311 AMR524311:AMY524311 AWN524311:AWU524311 BGJ524311:BGQ524311 BQF524311:BQM524311 CAB524311:CAI524311 CJX524311:CKE524311 CTT524311:CUA524311 DDP524311:DDW524311 DNL524311:DNS524311 DXH524311:DXO524311 EHD524311:EHK524311 EQZ524311:ERG524311 FAV524311:FBC524311 FKR524311:FKY524311 FUN524311:FUU524311 GEJ524311:GEQ524311 GOF524311:GOM524311 GYB524311:GYI524311 HHX524311:HIE524311 HRT524311:HSA524311 IBP524311:IBW524311 ILL524311:ILS524311 IVH524311:IVO524311 JFD524311:JFK524311 JOZ524311:JPG524311 JYV524311:JZC524311 KIR524311:KIY524311 KSN524311:KSU524311 LCJ524311:LCQ524311 LMF524311:LMM524311 LWB524311:LWI524311 MFX524311:MGE524311 MPT524311:MQA524311 MZP524311:MZW524311 NJL524311:NJS524311 NTH524311:NTO524311 ODD524311:ODK524311 OMZ524311:ONG524311 OWV524311:OXC524311 PGR524311:PGY524311 PQN524311:PQU524311 QAJ524311:QAQ524311 QKF524311:QKM524311 QUB524311:QUI524311 RDX524311:REE524311 RNT524311:ROA524311 RXP524311:RXW524311 SHL524311:SHS524311 SRH524311:SRO524311 TBD524311:TBK524311 TKZ524311:TLG524311 TUV524311:TVC524311 UER524311:UEY524311 UON524311:UOU524311 UYJ524311:UYQ524311 VIF524311:VIM524311 VSB524311:VSI524311 WBX524311:WCE524311 WLT524311:WMA524311 WVP524311:WVW524311 JD589847:JK589847 SZ589847:TG589847 ACV589847:ADC589847 AMR589847:AMY589847 AWN589847:AWU589847 BGJ589847:BGQ589847 BQF589847:BQM589847 CAB589847:CAI589847 CJX589847:CKE589847 CTT589847:CUA589847 DDP589847:DDW589847 DNL589847:DNS589847 DXH589847:DXO589847 EHD589847:EHK589847 EQZ589847:ERG589847 FAV589847:FBC589847 FKR589847:FKY589847 FUN589847:FUU589847 GEJ589847:GEQ589847 GOF589847:GOM589847 GYB589847:GYI589847 HHX589847:HIE589847 HRT589847:HSA589847 IBP589847:IBW589847 ILL589847:ILS589847 IVH589847:IVO589847 JFD589847:JFK589847 JOZ589847:JPG589847 JYV589847:JZC589847 KIR589847:KIY589847 KSN589847:KSU589847 LCJ589847:LCQ589847 LMF589847:LMM589847 LWB589847:LWI589847 MFX589847:MGE589847 MPT589847:MQA589847 MZP589847:MZW589847 NJL589847:NJS589847 NTH589847:NTO589847 ODD589847:ODK589847 OMZ589847:ONG589847 OWV589847:OXC589847 PGR589847:PGY589847 PQN589847:PQU589847 QAJ589847:QAQ589847 QKF589847:QKM589847 QUB589847:QUI589847 RDX589847:REE589847 RNT589847:ROA589847 RXP589847:RXW589847 SHL589847:SHS589847 SRH589847:SRO589847 TBD589847:TBK589847 TKZ589847:TLG589847 TUV589847:TVC589847 UER589847:UEY589847 UON589847:UOU589847 UYJ589847:UYQ589847 VIF589847:VIM589847 VSB589847:VSI589847 WBX589847:WCE589847 WLT589847:WMA589847 WVP589847:WVW589847 JD655383:JK655383 SZ655383:TG655383 ACV655383:ADC655383 AMR655383:AMY655383 AWN655383:AWU655383 BGJ655383:BGQ655383 BQF655383:BQM655383 CAB655383:CAI655383 CJX655383:CKE655383 CTT655383:CUA655383 DDP655383:DDW655383 DNL655383:DNS655383 DXH655383:DXO655383 EHD655383:EHK655383 EQZ655383:ERG655383 FAV655383:FBC655383 FKR655383:FKY655383 FUN655383:FUU655383 GEJ655383:GEQ655383 GOF655383:GOM655383 GYB655383:GYI655383 HHX655383:HIE655383 HRT655383:HSA655383 IBP655383:IBW655383 ILL655383:ILS655383 IVH655383:IVO655383 JFD655383:JFK655383 JOZ655383:JPG655383 JYV655383:JZC655383 KIR655383:KIY655383 KSN655383:KSU655383 LCJ655383:LCQ655383 LMF655383:LMM655383 LWB655383:LWI655383 MFX655383:MGE655383 MPT655383:MQA655383 MZP655383:MZW655383 NJL655383:NJS655383 NTH655383:NTO655383 ODD655383:ODK655383 OMZ655383:ONG655383 OWV655383:OXC655383 PGR655383:PGY655383 PQN655383:PQU655383 QAJ655383:QAQ655383 QKF655383:QKM655383 QUB655383:QUI655383 RDX655383:REE655383 RNT655383:ROA655383 RXP655383:RXW655383 SHL655383:SHS655383 SRH655383:SRO655383 TBD655383:TBK655383 TKZ655383:TLG655383 TUV655383:TVC655383 UER655383:UEY655383 UON655383:UOU655383 UYJ655383:UYQ655383 VIF655383:VIM655383 VSB655383:VSI655383 WBX655383:WCE655383 WLT655383:WMA655383 WVP655383:WVW655383 JD720919:JK720919 SZ720919:TG720919 ACV720919:ADC720919 AMR720919:AMY720919 AWN720919:AWU720919 BGJ720919:BGQ720919 BQF720919:BQM720919 CAB720919:CAI720919 CJX720919:CKE720919 CTT720919:CUA720919 DDP720919:DDW720919 DNL720919:DNS720919 DXH720919:DXO720919 EHD720919:EHK720919 EQZ720919:ERG720919 FAV720919:FBC720919 FKR720919:FKY720919 FUN720919:FUU720919 GEJ720919:GEQ720919 GOF720919:GOM720919 GYB720919:GYI720919 HHX720919:HIE720919 HRT720919:HSA720919 IBP720919:IBW720919 ILL720919:ILS720919 IVH720919:IVO720919 JFD720919:JFK720919 JOZ720919:JPG720919 JYV720919:JZC720919 KIR720919:KIY720919 KSN720919:KSU720919 LCJ720919:LCQ720919 LMF720919:LMM720919 LWB720919:LWI720919 MFX720919:MGE720919 MPT720919:MQA720919 MZP720919:MZW720919 NJL720919:NJS720919 NTH720919:NTO720919 ODD720919:ODK720919 OMZ720919:ONG720919 OWV720919:OXC720919 PGR720919:PGY720919 PQN720919:PQU720919 QAJ720919:QAQ720919 QKF720919:QKM720919 QUB720919:QUI720919 RDX720919:REE720919 RNT720919:ROA720919 RXP720919:RXW720919 SHL720919:SHS720919 SRH720919:SRO720919 TBD720919:TBK720919 TKZ720919:TLG720919 TUV720919:TVC720919 UER720919:UEY720919 UON720919:UOU720919 UYJ720919:UYQ720919 VIF720919:VIM720919 VSB720919:VSI720919 WBX720919:WCE720919 WLT720919:WMA720919 WVP720919:WVW720919 JD786455:JK786455 SZ786455:TG786455 ACV786455:ADC786455 AMR786455:AMY786455 AWN786455:AWU786455 BGJ786455:BGQ786455 BQF786455:BQM786455 CAB786455:CAI786455 CJX786455:CKE786455 CTT786455:CUA786455 DDP786455:DDW786455 DNL786455:DNS786455 DXH786455:DXO786455 EHD786455:EHK786455 EQZ786455:ERG786455 FAV786455:FBC786455 FKR786455:FKY786455 FUN786455:FUU786455 GEJ786455:GEQ786455 GOF786455:GOM786455 GYB786455:GYI786455 HHX786455:HIE786455 HRT786455:HSA786455 IBP786455:IBW786455 ILL786455:ILS786455 IVH786455:IVO786455 JFD786455:JFK786455 JOZ786455:JPG786455 JYV786455:JZC786455 KIR786455:KIY786455 KSN786455:KSU786455 LCJ786455:LCQ786455 LMF786455:LMM786455 LWB786455:LWI786455 MFX786455:MGE786455 MPT786455:MQA786455 MZP786455:MZW786455 NJL786455:NJS786455 NTH786455:NTO786455 ODD786455:ODK786455 OMZ786455:ONG786455 OWV786455:OXC786455 PGR786455:PGY786455 PQN786455:PQU786455 QAJ786455:QAQ786455 QKF786455:QKM786455 QUB786455:QUI786455 RDX786455:REE786455 RNT786455:ROA786455 RXP786455:RXW786455 SHL786455:SHS786455 SRH786455:SRO786455 TBD786455:TBK786455 TKZ786455:TLG786455 TUV786455:TVC786455 UER786455:UEY786455 UON786455:UOU786455 UYJ786455:UYQ786455 VIF786455:VIM786455 VSB786455:VSI786455 WBX786455:WCE786455 WLT786455:WMA786455 WVP786455:WVW786455 JD851991:JK851991 SZ851991:TG851991 ACV851991:ADC851991 AMR851991:AMY851991 AWN851991:AWU851991 BGJ851991:BGQ851991 BQF851991:BQM851991 CAB851991:CAI851991 CJX851991:CKE851991 CTT851991:CUA851991 DDP851991:DDW851991 DNL851991:DNS851991 DXH851991:DXO851991 EHD851991:EHK851991 EQZ851991:ERG851991 FAV851991:FBC851991 FKR851991:FKY851991 FUN851991:FUU851991 GEJ851991:GEQ851991 GOF851991:GOM851991 GYB851991:GYI851991 HHX851991:HIE851991 HRT851991:HSA851991 IBP851991:IBW851991 ILL851991:ILS851991 IVH851991:IVO851991 JFD851991:JFK851991 JOZ851991:JPG851991 JYV851991:JZC851991 KIR851991:KIY851991 KSN851991:KSU851991 LCJ851991:LCQ851991 LMF851991:LMM851991 LWB851991:LWI851991 MFX851991:MGE851991 MPT851991:MQA851991 MZP851991:MZW851991 NJL851991:NJS851991 NTH851991:NTO851991 ODD851991:ODK851991 OMZ851991:ONG851991 OWV851991:OXC851991 PGR851991:PGY851991 PQN851991:PQU851991 QAJ851991:QAQ851991 QKF851991:QKM851991 QUB851991:QUI851991 RDX851991:REE851991 RNT851991:ROA851991 RXP851991:RXW851991 SHL851991:SHS851991 SRH851991:SRO851991 TBD851991:TBK851991 TKZ851991:TLG851991 TUV851991:TVC851991 UER851991:UEY851991 UON851991:UOU851991 UYJ851991:UYQ851991 VIF851991:VIM851991 VSB851991:VSI851991 WBX851991:WCE851991 WLT851991:WMA851991 WVP851991:WVW851991 JD917527:JK917527 SZ917527:TG917527 ACV917527:ADC917527 AMR917527:AMY917527 AWN917527:AWU917527 BGJ917527:BGQ917527 BQF917527:BQM917527 CAB917527:CAI917527 CJX917527:CKE917527 CTT917527:CUA917527 DDP917527:DDW917527 DNL917527:DNS917527 DXH917527:DXO917527 EHD917527:EHK917527 EQZ917527:ERG917527 FAV917527:FBC917527 FKR917527:FKY917527 FUN917527:FUU917527 GEJ917527:GEQ917527 GOF917527:GOM917527 GYB917527:GYI917527 HHX917527:HIE917527 HRT917527:HSA917527 IBP917527:IBW917527 ILL917527:ILS917527 IVH917527:IVO917527 JFD917527:JFK917527 JOZ917527:JPG917527 JYV917527:JZC917527 KIR917527:KIY917527 KSN917527:KSU917527 LCJ917527:LCQ917527 LMF917527:LMM917527 LWB917527:LWI917527 MFX917527:MGE917527 MPT917527:MQA917527 MZP917527:MZW917527 NJL917527:NJS917527 NTH917527:NTO917527 ODD917527:ODK917527 OMZ917527:ONG917527 OWV917527:OXC917527 PGR917527:PGY917527 PQN917527:PQU917527 QAJ917527:QAQ917527 QKF917527:QKM917527 QUB917527:QUI917527 RDX917527:REE917527 RNT917527:ROA917527 RXP917527:RXW917527 SHL917527:SHS917527 SRH917527:SRO917527 TBD917527:TBK917527 TKZ917527:TLG917527 TUV917527:TVC917527 UER917527:UEY917527 UON917527:UOU917527 UYJ917527:UYQ917527 VIF917527:VIM917527 VSB917527:VSI917527 WBX917527:WCE917527 WLT917527:WMA917527 WVP917527:WVW917527 WVP983063:WVW983063 JD983063:JK983063 SZ983063:TG983063 ACV983063:ADC983063 AMR983063:AMY983063 AWN983063:AWU983063 BGJ983063:BGQ983063 BQF983063:BQM983063 CAB983063:CAI983063 CJX983063:CKE983063 CTT983063:CUA983063 DDP983063:DDW983063 DNL983063:DNS983063 DXH983063:DXO983063 EHD983063:EHK983063 EQZ983063:ERG983063 FAV983063:FBC983063 FKR983063:FKY983063 FUN983063:FUU983063 GEJ983063:GEQ983063 GOF983063:GOM983063 GYB983063:GYI983063 HHX983063:HIE983063 HRT983063:HSA983063 IBP983063:IBW983063 ILL983063:ILS983063 IVH983063:IVO983063 JFD983063:JFK983063 JOZ983063:JPG983063 JYV983063:JZC983063 KIR983063:KIY983063 KSN983063:KSU983063 LCJ983063:LCQ983063 LMF983063:LMM983063 LWB983063:LWI983063 MFX983063:MGE983063 MPT983063:MQA983063 MZP983063:MZW983063 NJL983063:NJS983063 NTH983063:NTO983063 ODD983063:ODK983063 OMZ983063:ONG983063 OWV983063:OXC983063 PGR983063:PGY983063 PQN983063:PQU983063 QAJ983063:QAQ983063 QKF983063:QKM983063 QUB983063:QUI983063 RDX983063:REE983063 RNT983063:ROA983063 RXP983063:RXW983063 SHL983063:SHS983063 SRH983063:SRO983063 TBD983063:TBK983063 TKZ983063:TLG983063 TUV983063:TVC983063 UER983063:UEY983063 UON983063:UOU983063 UYJ983063:UYQ983063 VIF983063:VIM983063 VSB983063:VSI983063 WBX983063:WCE983063 WLT983063:WMA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list" allowBlank="1" showInputMessage="1" showErrorMessage="1" errorTitle="Ошибка" error="Выберите значение из списка" sqref="WVN98306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M24 WVN24 WLR24 WBV24 VRZ24 VID24 UYH24 UOL24 UEP24 TUT24 TKX24 TBB24 SRF24 SHJ24 RXN24 RNR24 RDV24 QTZ24 QKD24 QAH24 PQL24 PGP24 OWT24 OMX24 ODB24 NTF24 NJJ24 MZN24 MPR24 MFV24 LVZ24 LMD24 LCH24 KSL24 KIP24 JYT24 JOX24 JFB24 IVF24 ILJ24 IBN24 HRR24 HHV24 GXZ24 GOD24 GEH24 FUL24 FKP24 FAT24 EQX24 EHB24 DXF24 DNJ24 DDN24 CTR24 CJV24 BZZ24 BQD24 BGH24 AWL24 AMP24 ACT24 SX24 JB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R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R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R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R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R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R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R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R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R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R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R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R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R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R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WVU983064 T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T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T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T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T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T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T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T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T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T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T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T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T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T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T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R24 WVU24 WLY24 WCC2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T24 WVS24 WLW24 WCA24 VSE24 VII24 UYM24 UOQ24 UEU24 TUY24 TLC24 TBG24 SRK24 SHO24 RXS24 RNW24 REA24 QUE24 QKI24 QAM24 PQQ24 PGU24 OWY24 ONC24 ODG24 NTK24 NJO24 MZS24 MPW24 MGA24 LWE24 LMI24 LCM24 KSQ24 KIU24 JYY24 JPC24 JFG24 IVK24 ILO24 IBS24 HRW24 HIA24 GYE24 GOI24 GEM24 FUQ24 FKU24 FAY24 ERC24 EHG24 DXK24 DNO24 DDS24 CTW24 CKA24 CAE24 BQI24 BGM24 AWQ24 AMU24 ACY24 TC24 JG24"/>
    <dataValidation allowBlank="1" showInputMessage="1" showErrorMessage="1" prompt="Для выбора выполните двойной щелчок левой клавиши мыши по соответствующей ячейке." sqref="S65560 JH65560 TD65560 ACZ65560 AMV65560 AWR65560 BGN65560 BQJ65560 CAF65560 CKB65560 CTX65560 DDT65560 DNP65560 DXL65560 EHH65560 ERD65560 FAZ65560 FKV65560 FUR65560 GEN65560 GOJ65560 GYF65560 HIB65560 HRX65560 IBT65560 ILP65560 IVL65560 JFH65560 JPD65560 JYZ65560 KIV65560 KSR65560 LCN65560 LMJ65560 LWF65560 MGB65560 MPX65560 MZT65560 NJP65560 NTL65560 ODH65560 OND65560 OWZ65560 PGV65560 PQR65560 QAN65560 QKJ65560 QUF65560 REB65560 RNX65560 RXT65560 SHP65560 SRL65560 TBH65560 TLD65560 TUZ65560 UEV65560 UOR65560 UYN65560 VIJ65560 VSF65560 WCB65560 WLX65560 WVT65560 S131096 JH131096 TD131096 ACZ131096 AMV131096 AWR131096 BGN131096 BQJ131096 CAF131096 CKB131096 CTX131096 DDT131096 DNP131096 DXL131096 EHH131096 ERD131096 FAZ131096 FKV131096 FUR131096 GEN131096 GOJ131096 GYF131096 HIB131096 HRX131096 IBT131096 ILP131096 IVL131096 JFH131096 JPD131096 JYZ131096 KIV131096 KSR131096 LCN131096 LMJ131096 LWF131096 MGB131096 MPX131096 MZT131096 NJP131096 NTL131096 ODH131096 OND131096 OWZ131096 PGV131096 PQR131096 QAN131096 QKJ131096 QUF131096 REB131096 RNX131096 RXT131096 SHP131096 SRL131096 TBH131096 TLD131096 TUZ131096 UEV131096 UOR131096 UYN131096 VIJ131096 VSF131096 WCB131096 WLX131096 WVT131096 S196632 JH196632 TD196632 ACZ196632 AMV196632 AWR196632 BGN196632 BQJ196632 CAF196632 CKB196632 CTX196632 DDT196632 DNP196632 DXL196632 EHH196632 ERD196632 FAZ196632 FKV196632 FUR196632 GEN196632 GOJ196632 GYF196632 HIB196632 HRX196632 IBT196632 ILP196632 IVL196632 JFH196632 JPD196632 JYZ196632 KIV196632 KSR196632 LCN196632 LMJ196632 LWF196632 MGB196632 MPX196632 MZT196632 NJP196632 NTL196632 ODH196632 OND196632 OWZ196632 PGV196632 PQR196632 QAN196632 QKJ196632 QUF196632 REB196632 RNX196632 RXT196632 SHP196632 SRL196632 TBH196632 TLD196632 TUZ196632 UEV196632 UOR196632 UYN196632 VIJ196632 VSF196632 WCB196632 WLX196632 WVT196632 S262168 JH262168 TD262168 ACZ262168 AMV262168 AWR262168 BGN262168 BQJ262168 CAF262168 CKB262168 CTX262168 DDT262168 DNP262168 DXL262168 EHH262168 ERD262168 FAZ262168 FKV262168 FUR262168 GEN262168 GOJ262168 GYF262168 HIB262168 HRX262168 IBT262168 ILP262168 IVL262168 JFH262168 JPD262168 JYZ262168 KIV262168 KSR262168 LCN262168 LMJ262168 LWF262168 MGB262168 MPX262168 MZT262168 NJP262168 NTL262168 ODH262168 OND262168 OWZ262168 PGV262168 PQR262168 QAN262168 QKJ262168 QUF262168 REB262168 RNX262168 RXT262168 SHP262168 SRL262168 TBH262168 TLD262168 TUZ262168 UEV262168 UOR262168 UYN262168 VIJ262168 VSF262168 WCB262168 WLX262168 WVT262168 S327704 JH327704 TD327704 ACZ327704 AMV327704 AWR327704 BGN327704 BQJ327704 CAF327704 CKB327704 CTX327704 DDT327704 DNP327704 DXL327704 EHH327704 ERD327704 FAZ327704 FKV327704 FUR327704 GEN327704 GOJ327704 GYF327704 HIB327704 HRX327704 IBT327704 ILP327704 IVL327704 JFH327704 JPD327704 JYZ327704 KIV327704 KSR327704 LCN327704 LMJ327704 LWF327704 MGB327704 MPX327704 MZT327704 NJP327704 NTL327704 ODH327704 OND327704 OWZ327704 PGV327704 PQR327704 QAN327704 QKJ327704 QUF327704 REB327704 RNX327704 RXT327704 SHP327704 SRL327704 TBH327704 TLD327704 TUZ327704 UEV327704 UOR327704 UYN327704 VIJ327704 VSF327704 WCB327704 WLX327704 WVT327704 S393240 JH393240 TD393240 ACZ393240 AMV393240 AWR393240 BGN393240 BQJ393240 CAF393240 CKB393240 CTX393240 DDT393240 DNP393240 DXL393240 EHH393240 ERD393240 FAZ393240 FKV393240 FUR393240 GEN393240 GOJ393240 GYF393240 HIB393240 HRX393240 IBT393240 ILP393240 IVL393240 JFH393240 JPD393240 JYZ393240 KIV393240 KSR393240 LCN393240 LMJ393240 LWF393240 MGB393240 MPX393240 MZT393240 NJP393240 NTL393240 ODH393240 OND393240 OWZ393240 PGV393240 PQR393240 QAN393240 QKJ393240 QUF393240 REB393240 RNX393240 RXT393240 SHP393240 SRL393240 TBH393240 TLD393240 TUZ393240 UEV393240 UOR393240 UYN393240 VIJ393240 VSF393240 WCB393240 WLX393240 WVT393240 S458776 JH458776 TD458776 ACZ458776 AMV458776 AWR458776 BGN458776 BQJ458776 CAF458776 CKB458776 CTX458776 DDT458776 DNP458776 DXL458776 EHH458776 ERD458776 FAZ458776 FKV458776 FUR458776 GEN458776 GOJ458776 GYF458776 HIB458776 HRX458776 IBT458776 ILP458776 IVL458776 JFH458776 JPD458776 JYZ458776 KIV458776 KSR458776 LCN458776 LMJ458776 LWF458776 MGB458776 MPX458776 MZT458776 NJP458776 NTL458776 ODH458776 OND458776 OWZ458776 PGV458776 PQR458776 QAN458776 QKJ458776 QUF458776 REB458776 RNX458776 RXT458776 SHP458776 SRL458776 TBH458776 TLD458776 TUZ458776 UEV458776 UOR458776 UYN458776 VIJ458776 VSF458776 WCB458776 WLX458776 WVT458776 S524312 JH524312 TD524312 ACZ524312 AMV524312 AWR524312 BGN524312 BQJ524312 CAF524312 CKB524312 CTX524312 DDT524312 DNP524312 DXL524312 EHH524312 ERD524312 FAZ524312 FKV524312 FUR524312 GEN524312 GOJ524312 GYF524312 HIB524312 HRX524312 IBT524312 ILP524312 IVL524312 JFH524312 JPD524312 JYZ524312 KIV524312 KSR524312 LCN524312 LMJ524312 LWF524312 MGB524312 MPX524312 MZT524312 NJP524312 NTL524312 ODH524312 OND524312 OWZ524312 PGV524312 PQR524312 QAN524312 QKJ524312 QUF524312 REB524312 RNX524312 RXT524312 SHP524312 SRL524312 TBH524312 TLD524312 TUZ524312 UEV524312 UOR524312 UYN524312 VIJ524312 VSF524312 WCB524312 WLX524312 WVT524312 S589848 JH589848 TD589848 ACZ589848 AMV589848 AWR589848 BGN589848 BQJ589848 CAF589848 CKB589848 CTX589848 DDT589848 DNP589848 DXL589848 EHH589848 ERD589848 FAZ589848 FKV589848 FUR589848 GEN589848 GOJ589848 GYF589848 HIB589848 HRX589848 IBT589848 ILP589848 IVL589848 JFH589848 JPD589848 JYZ589848 KIV589848 KSR589848 LCN589848 LMJ589848 LWF589848 MGB589848 MPX589848 MZT589848 NJP589848 NTL589848 ODH589848 OND589848 OWZ589848 PGV589848 PQR589848 QAN589848 QKJ589848 QUF589848 REB589848 RNX589848 RXT589848 SHP589848 SRL589848 TBH589848 TLD589848 TUZ589848 UEV589848 UOR589848 UYN589848 VIJ589848 VSF589848 WCB589848 WLX589848 WVT589848 S655384 JH655384 TD655384 ACZ655384 AMV655384 AWR655384 BGN655384 BQJ655384 CAF655384 CKB655384 CTX655384 DDT655384 DNP655384 DXL655384 EHH655384 ERD655384 FAZ655384 FKV655384 FUR655384 GEN655384 GOJ655384 GYF655384 HIB655384 HRX655384 IBT655384 ILP655384 IVL655384 JFH655384 JPD655384 JYZ655384 KIV655384 KSR655384 LCN655384 LMJ655384 LWF655384 MGB655384 MPX655384 MZT655384 NJP655384 NTL655384 ODH655384 OND655384 OWZ655384 PGV655384 PQR655384 QAN655384 QKJ655384 QUF655384 REB655384 RNX655384 RXT655384 SHP655384 SRL655384 TBH655384 TLD655384 TUZ655384 UEV655384 UOR655384 UYN655384 VIJ655384 VSF655384 WCB655384 WLX655384 WVT655384 S720920 JH720920 TD720920 ACZ720920 AMV720920 AWR720920 BGN720920 BQJ720920 CAF720920 CKB720920 CTX720920 DDT720920 DNP720920 DXL720920 EHH720920 ERD720920 FAZ720920 FKV720920 FUR720920 GEN720920 GOJ720920 GYF720920 HIB720920 HRX720920 IBT720920 ILP720920 IVL720920 JFH720920 JPD720920 JYZ720920 KIV720920 KSR720920 LCN720920 LMJ720920 LWF720920 MGB720920 MPX720920 MZT720920 NJP720920 NTL720920 ODH720920 OND720920 OWZ720920 PGV720920 PQR720920 QAN720920 QKJ720920 QUF720920 REB720920 RNX720920 RXT720920 SHP720920 SRL720920 TBH720920 TLD720920 TUZ720920 UEV720920 UOR720920 UYN720920 VIJ720920 VSF720920 WCB720920 WLX720920 WVT720920 S786456 JH786456 TD786456 ACZ786456 AMV786456 AWR786456 BGN786456 BQJ786456 CAF786456 CKB786456 CTX786456 DDT786456 DNP786456 DXL786456 EHH786456 ERD786456 FAZ786456 FKV786456 FUR786456 GEN786456 GOJ786456 GYF786456 HIB786456 HRX786456 IBT786456 ILP786456 IVL786456 JFH786456 JPD786456 JYZ786456 KIV786456 KSR786456 LCN786456 LMJ786456 LWF786456 MGB786456 MPX786456 MZT786456 NJP786456 NTL786456 ODH786456 OND786456 OWZ786456 PGV786456 PQR786456 QAN786456 QKJ786456 QUF786456 REB786456 RNX786456 RXT786456 SHP786456 SRL786456 TBH786456 TLD786456 TUZ786456 UEV786456 UOR786456 UYN786456 VIJ786456 VSF786456 WCB786456 WLX786456 WVT786456 S851992 JH851992 TD851992 ACZ851992 AMV851992 AWR851992 BGN851992 BQJ851992 CAF851992 CKB851992 CTX851992 DDT851992 DNP851992 DXL851992 EHH851992 ERD851992 FAZ851992 FKV851992 FUR851992 GEN851992 GOJ851992 GYF851992 HIB851992 HRX851992 IBT851992 ILP851992 IVL851992 JFH851992 JPD851992 JYZ851992 KIV851992 KSR851992 LCN851992 LMJ851992 LWF851992 MGB851992 MPX851992 MZT851992 NJP851992 NTL851992 ODH851992 OND851992 OWZ851992 PGV851992 PQR851992 QAN851992 QKJ851992 QUF851992 REB851992 RNX851992 RXT851992 SHP851992 SRL851992 TBH851992 TLD851992 TUZ851992 UEV851992 UOR851992 UYN851992 VIJ851992 VSF851992 WCB851992 WLX851992 WVT851992 S917528 JH917528 TD917528 ACZ917528 AMV917528 AWR917528 BGN917528 BQJ917528 CAF917528 CKB917528 CTX917528 DDT917528 DNP917528 DXL917528 EHH917528 ERD917528 FAZ917528 FKV917528 FUR917528 GEN917528 GOJ917528 GYF917528 HIB917528 HRX917528 IBT917528 ILP917528 IVL917528 JFH917528 JPD917528 JYZ917528 KIV917528 KSR917528 LCN917528 LMJ917528 LWF917528 MGB917528 MPX917528 MZT917528 NJP917528 NTL917528 ODH917528 OND917528 OWZ917528 PGV917528 PQR917528 QAN917528 QKJ917528 QUF917528 REB917528 RNX917528 RXT917528 SHP917528 SRL917528 TBH917528 TLD917528 TUZ917528 UEV917528 UOR917528 UYN917528 VIJ917528 VSF917528 WCB917528 WLX917528 WVT917528 S983064 JH983064 TD983064 ACZ983064 AMV983064 AWR983064 BGN983064 BQJ983064 CAF983064 CKB983064 CTX983064 DDT983064 DNP983064 DXL983064 EHH983064 ERD983064 FAZ983064 FKV983064 FUR983064 GEN983064 GOJ983064 GYF983064 HIB983064 HRX983064 IBT983064 ILP983064 IVL983064 JFH983064 JPD983064 JYZ983064 KIV983064 KSR983064 LCN983064 LMJ983064 LWF983064 MGB983064 MPX983064 MZT983064 NJP983064 NTL983064 ODH983064 OND983064 OWZ983064 PGV983064 PQR983064 QAN983064 QKJ983064 QUF983064 REB983064 RNX983064 RXT983064 SHP983064 SRL983064 TBH983064 TLD983064 TUZ983064 UEV983064 UOR983064 UYN983064 VIJ983064 VSF983064 WCB983064 WLX983064 WVT983064 U262168 U327704 JJ65560 TF65560 ADB65560 AMX65560 AWT65560 BGP65560 BQL65560 CAH65560 CKD65560 CTZ65560 DDV65560 DNR65560 DXN65560 EHJ65560 ERF65560 FBB65560 FKX65560 FUT65560 GEP65560 GOL65560 GYH65560 HID65560 HRZ65560 IBV65560 ILR65560 IVN65560 JFJ65560 JPF65560 JZB65560 KIX65560 KST65560 LCP65560 LML65560 LWH65560 MGD65560 MPZ65560 MZV65560 NJR65560 NTN65560 ODJ65560 ONF65560 OXB65560 PGX65560 PQT65560 QAP65560 QKL65560 QUH65560 RED65560 RNZ65560 RXV65560 SHR65560 SRN65560 TBJ65560 TLF65560 TVB65560 UEX65560 UOT65560 UYP65560 VIL65560 VSH65560 WCD65560 WLZ65560 WVV65560 U393240 JJ131096 TF131096 ADB131096 AMX131096 AWT131096 BGP131096 BQL131096 CAH131096 CKD131096 CTZ131096 DDV131096 DNR131096 DXN131096 EHJ131096 ERF131096 FBB131096 FKX131096 FUT131096 GEP131096 GOL131096 GYH131096 HID131096 HRZ131096 IBV131096 ILR131096 IVN131096 JFJ131096 JPF131096 JZB131096 KIX131096 KST131096 LCP131096 LML131096 LWH131096 MGD131096 MPZ131096 MZV131096 NJR131096 NTN131096 ODJ131096 ONF131096 OXB131096 PGX131096 PQT131096 QAP131096 QKL131096 QUH131096 RED131096 RNZ131096 RXV131096 SHR131096 SRN131096 TBJ131096 TLF131096 TVB131096 UEX131096 UOT131096 UYP131096 VIL131096 VSH131096 WCD131096 WLZ131096 WVV131096 U458776 JJ196632 TF196632 ADB196632 AMX196632 AWT196632 BGP196632 BQL196632 CAH196632 CKD196632 CTZ196632 DDV196632 DNR196632 DXN196632 EHJ196632 ERF196632 FBB196632 FKX196632 FUT196632 GEP196632 GOL196632 GYH196632 HID196632 HRZ196632 IBV196632 ILR196632 IVN196632 JFJ196632 JPF196632 JZB196632 KIX196632 KST196632 LCP196632 LML196632 LWH196632 MGD196632 MPZ196632 MZV196632 NJR196632 NTN196632 ODJ196632 ONF196632 OXB196632 PGX196632 PQT196632 QAP196632 QKL196632 QUH196632 RED196632 RNZ196632 RXV196632 SHR196632 SRN196632 TBJ196632 TLF196632 TVB196632 UEX196632 UOT196632 UYP196632 VIL196632 VSH196632 WCD196632 WLZ196632 WVV196632 U524312 JJ262168 TF262168 ADB262168 AMX262168 AWT262168 BGP262168 BQL262168 CAH262168 CKD262168 CTZ262168 DDV262168 DNR262168 DXN262168 EHJ262168 ERF262168 FBB262168 FKX262168 FUT262168 GEP262168 GOL262168 GYH262168 HID262168 HRZ262168 IBV262168 ILR262168 IVN262168 JFJ262168 JPF262168 JZB262168 KIX262168 KST262168 LCP262168 LML262168 LWH262168 MGD262168 MPZ262168 MZV262168 NJR262168 NTN262168 ODJ262168 ONF262168 OXB262168 PGX262168 PQT262168 QAP262168 QKL262168 QUH262168 RED262168 RNZ262168 RXV262168 SHR262168 SRN262168 TBJ262168 TLF262168 TVB262168 UEX262168 UOT262168 UYP262168 VIL262168 VSH262168 WCD262168 WLZ262168 WVV262168 U589848 JJ327704 TF327704 ADB327704 AMX327704 AWT327704 BGP327704 BQL327704 CAH327704 CKD327704 CTZ327704 DDV327704 DNR327704 DXN327704 EHJ327704 ERF327704 FBB327704 FKX327704 FUT327704 GEP327704 GOL327704 GYH327704 HID327704 HRZ327704 IBV327704 ILR327704 IVN327704 JFJ327704 JPF327704 JZB327704 KIX327704 KST327704 LCP327704 LML327704 LWH327704 MGD327704 MPZ327704 MZV327704 NJR327704 NTN327704 ODJ327704 ONF327704 OXB327704 PGX327704 PQT327704 QAP327704 QKL327704 QUH327704 RED327704 RNZ327704 RXV327704 SHR327704 SRN327704 TBJ327704 TLF327704 TVB327704 UEX327704 UOT327704 UYP327704 VIL327704 VSH327704 WCD327704 WLZ327704 WVV327704 U655384 JJ393240 TF393240 ADB393240 AMX393240 AWT393240 BGP393240 BQL393240 CAH393240 CKD393240 CTZ393240 DDV393240 DNR393240 DXN393240 EHJ393240 ERF393240 FBB393240 FKX393240 FUT393240 GEP393240 GOL393240 GYH393240 HID393240 HRZ393240 IBV393240 ILR393240 IVN393240 JFJ393240 JPF393240 JZB393240 KIX393240 KST393240 LCP393240 LML393240 LWH393240 MGD393240 MPZ393240 MZV393240 NJR393240 NTN393240 ODJ393240 ONF393240 OXB393240 PGX393240 PQT393240 QAP393240 QKL393240 QUH393240 RED393240 RNZ393240 RXV393240 SHR393240 SRN393240 TBJ393240 TLF393240 TVB393240 UEX393240 UOT393240 UYP393240 VIL393240 VSH393240 WCD393240 WLZ393240 WVV393240 U720920 JJ458776 TF458776 ADB458776 AMX458776 AWT458776 BGP458776 BQL458776 CAH458776 CKD458776 CTZ458776 DDV458776 DNR458776 DXN458776 EHJ458776 ERF458776 FBB458776 FKX458776 FUT458776 GEP458776 GOL458776 GYH458776 HID458776 HRZ458776 IBV458776 ILR458776 IVN458776 JFJ458776 JPF458776 JZB458776 KIX458776 KST458776 LCP458776 LML458776 LWH458776 MGD458776 MPZ458776 MZV458776 NJR458776 NTN458776 ODJ458776 ONF458776 OXB458776 PGX458776 PQT458776 QAP458776 QKL458776 QUH458776 RED458776 RNZ458776 RXV458776 SHR458776 SRN458776 TBJ458776 TLF458776 TVB458776 UEX458776 UOT458776 UYP458776 VIL458776 VSH458776 WCD458776 WLZ458776 WVV458776 U786456 JJ524312 TF524312 ADB524312 AMX524312 AWT524312 BGP524312 BQL524312 CAH524312 CKD524312 CTZ524312 DDV524312 DNR524312 DXN524312 EHJ524312 ERF524312 FBB524312 FKX524312 FUT524312 GEP524312 GOL524312 GYH524312 HID524312 HRZ524312 IBV524312 ILR524312 IVN524312 JFJ524312 JPF524312 JZB524312 KIX524312 KST524312 LCP524312 LML524312 LWH524312 MGD524312 MPZ524312 MZV524312 NJR524312 NTN524312 ODJ524312 ONF524312 OXB524312 PGX524312 PQT524312 QAP524312 QKL524312 QUH524312 RED524312 RNZ524312 RXV524312 SHR524312 SRN524312 TBJ524312 TLF524312 TVB524312 UEX524312 UOT524312 UYP524312 VIL524312 VSH524312 WCD524312 WLZ524312 WVV524312 U851992 JJ589848 TF589848 ADB589848 AMX589848 AWT589848 BGP589848 BQL589848 CAH589848 CKD589848 CTZ589848 DDV589848 DNR589848 DXN589848 EHJ589848 ERF589848 FBB589848 FKX589848 FUT589848 GEP589848 GOL589848 GYH589848 HID589848 HRZ589848 IBV589848 ILR589848 IVN589848 JFJ589848 JPF589848 JZB589848 KIX589848 KST589848 LCP589848 LML589848 LWH589848 MGD589848 MPZ589848 MZV589848 NJR589848 NTN589848 ODJ589848 ONF589848 OXB589848 PGX589848 PQT589848 QAP589848 QKL589848 QUH589848 RED589848 RNZ589848 RXV589848 SHR589848 SRN589848 TBJ589848 TLF589848 TVB589848 UEX589848 UOT589848 UYP589848 VIL589848 VSH589848 WCD589848 WLZ589848 WVV589848 U917528 JJ655384 TF655384 ADB655384 AMX655384 AWT655384 BGP655384 BQL655384 CAH655384 CKD655384 CTZ655384 DDV655384 DNR655384 DXN655384 EHJ655384 ERF655384 FBB655384 FKX655384 FUT655384 GEP655384 GOL655384 GYH655384 HID655384 HRZ655384 IBV655384 ILR655384 IVN655384 JFJ655384 JPF655384 JZB655384 KIX655384 KST655384 LCP655384 LML655384 LWH655384 MGD655384 MPZ655384 MZV655384 NJR655384 NTN655384 ODJ655384 ONF655384 OXB655384 PGX655384 PQT655384 QAP655384 QKL655384 QUH655384 RED655384 RNZ655384 RXV655384 SHR655384 SRN655384 TBJ655384 TLF655384 TVB655384 UEX655384 UOT655384 UYP655384 VIL655384 VSH655384 WCD655384 WLZ655384 WVV655384 U983064 JJ720920 TF720920 ADB720920 AMX720920 AWT720920 BGP720920 BQL720920 CAH720920 CKD720920 CTZ720920 DDV720920 DNR720920 DXN720920 EHJ720920 ERF720920 FBB720920 FKX720920 FUT720920 GEP720920 GOL720920 GYH720920 HID720920 HRZ720920 IBV720920 ILR720920 IVN720920 JFJ720920 JPF720920 JZB720920 KIX720920 KST720920 LCP720920 LML720920 LWH720920 MGD720920 MPZ720920 MZV720920 NJR720920 NTN720920 ODJ720920 ONF720920 OXB720920 PGX720920 PQT720920 QAP720920 QKL720920 QUH720920 RED720920 RNZ720920 RXV720920 SHR720920 SRN720920 TBJ720920 TLF720920 TVB720920 UEX720920 UOT720920 UYP720920 VIL720920 VSH720920 WCD720920 WLZ720920 WVV720920 U65560 JJ786456 TF786456 ADB786456 AMX786456 AWT786456 BGP786456 BQL786456 CAH786456 CKD786456 CTZ786456 DDV786456 DNR786456 DXN786456 EHJ786456 ERF786456 FBB786456 FKX786456 FUT786456 GEP786456 GOL786456 GYH786456 HID786456 HRZ786456 IBV786456 ILR786456 IVN786456 JFJ786456 JPF786456 JZB786456 KIX786456 KST786456 LCP786456 LML786456 LWH786456 MGD786456 MPZ786456 MZV786456 NJR786456 NTN786456 ODJ786456 ONF786456 OXB786456 PGX786456 PQT786456 QAP786456 QKL786456 QUH786456 RED786456 RNZ786456 RXV786456 SHR786456 SRN786456 TBJ786456 TLF786456 TVB786456 UEX786456 UOT786456 UYP786456 VIL786456 VSH786456 WCD786456 WLZ786456 WVV786456 U131096 JJ851992 TF851992 ADB851992 AMX851992 AWT851992 BGP851992 BQL851992 CAH851992 CKD851992 CTZ851992 DDV851992 DNR851992 DXN851992 EHJ851992 ERF851992 FBB851992 FKX851992 FUT851992 GEP851992 GOL851992 GYH851992 HID851992 HRZ851992 IBV851992 ILR851992 IVN851992 JFJ851992 JPF851992 JZB851992 KIX851992 KST851992 LCP851992 LML851992 LWH851992 MGD851992 MPZ851992 MZV851992 NJR851992 NTN851992 ODJ851992 ONF851992 OXB851992 PGX851992 PQT851992 QAP851992 QKL851992 QUH851992 RED851992 RNZ851992 RXV851992 SHR851992 SRN851992 TBJ851992 TLF851992 TVB851992 UEX851992 UOT851992 UYP851992 VIL851992 VSH851992 WCD851992 WLZ851992 WVV851992 JJ917528 TF917528 ADB917528 AMX917528 AWT917528 BGP917528 BQL917528 CAH917528 CKD917528 CTZ917528 DDV917528 DNR917528 DXN917528 EHJ917528 ERF917528 FBB917528 FKX917528 FUT917528 GEP917528 GOL917528 GYH917528 HID917528 HRZ917528 IBV917528 ILR917528 IVN917528 JFJ917528 JPF917528 JZB917528 KIX917528 KST917528 LCP917528 LML917528 LWH917528 MGD917528 MPZ917528 MZV917528 NJR917528 NTN917528 ODJ917528 ONF917528 OXB917528 PGX917528 PQT917528 QAP917528 QKL917528 QUH917528 RED917528 RNZ917528 RXV917528 SHR917528 SRN917528 TBJ917528 TLF917528 TVB917528 UEX917528 UOT917528 UYP917528 VIL917528 VSH917528 WCD917528 WLZ917528 WVV917528 WVV983064 JJ983064 TF983064 ADB983064 AMX983064 AWT983064 BGP983064 BQL983064 CAH983064 CKD983064 CTZ983064 DDV983064 DNR983064 DXN983064 EHJ983064 ERF983064 FBB983064 FKX983064 FUT983064 GEP983064 GOL983064 GYH983064 HID983064 HRZ983064 IBV983064 ILR983064 IVN983064 JFJ983064 JPF983064 JZB983064 KIX983064 KST983064 LCP983064 LML983064 LWH983064 MGD983064 MPZ983064 MZV983064 NJR983064 NTN983064 ODJ983064 ONF983064 OXB983064 PGX983064 PQT983064 QAP983064 QKL983064 QUH983064 RED983064 RNZ983064 RXV983064 SHR983064 SRN983064 TBJ983064 TLF983064 TVB983064 UEX983064 UOT983064 UYP983064 VIL983064 VSH983064 WCD983064 WLZ983064 JH24 S24 WVV24 WLZ24 WCD24 VSH24 VIL24 UYP24 UOT24 UEX24 TVB24 TLF24 TBJ24 SRN24 SHR24 RXV24 RNZ24 RED24 QUH24 QKL24 QAP24 PQT24 PGX24 OXB24 ONF24 ODJ24 NTN24 NJR24 MZV24 MPZ24 MGD24 LWH24 LML24 LCP24 KST24 KIX24 JZB24 JPF24 JFJ24 IVN24 ILR24 IBV24 HRZ24 HID24 GYH24 GOL24 GEP24 FUT24 FKX24 FBB24 ERF24 EHJ24 DXN24 DNR24 DDV24 CTZ24 CKD24 CAH24 BQL24 BGP24 AWT24 AMX24 ADB24 TF24 TD24 JJ24 WVT24 WLX24 WCB24 VSF24 VIJ24 UYN24 UOR24 UEV24 TUZ24 TLD24 TBH24 SRL24 SHP24 RXT24 RNX24 REB24 QUF24 QKJ24 QAN24 PQR24 PGV24 OWZ24 OND24 ODH24 NTL24 NJP24 MZT24 MPX24 MGB24 LWF24 LMJ24 LCN24 KSR24 KIV24 JYZ24 JPD24 JFH24 IVL24 ILP24 IBT24 HRX24 HIB24 GYF24 GOJ24 GEN24 FUR24 FKV24 FAZ24 ERD24 EHH24 DXL24 DNP24 DDT24 CTX24 CKB24 CAF24 BQJ24 BGN24 AWR24 AMV24 ACZ24 U196632 U24"/>
    <dataValidation allowBlank="1" promptTitle="checkPeriodRange" sqref="Q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Q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Q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Q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Q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Q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Q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Q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Q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Q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Q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Q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Q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Q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Q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Q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dataValidation allowBlank="1" sqref="WVM983066:WVX983072 JA65562:JL65568 SW65562:TH65568 ACS65562:ADD65568 AMO65562:AMZ65568 AWK65562:AWV65568 BGG65562:BGR65568 BQC65562:BQN65568 BZY65562:CAJ65568 CJU65562:CKF65568 CTQ65562:CUB65568 DDM65562:DDX65568 DNI65562:DNT65568 DXE65562:DXP65568 EHA65562:EHL65568 EQW65562:ERH65568 FAS65562:FBD65568 FKO65562:FKZ65568 FUK65562:FUV65568 GEG65562:GER65568 GOC65562:GON65568 GXY65562:GYJ65568 HHU65562:HIF65568 HRQ65562:HSB65568 IBM65562:IBX65568 ILI65562:ILT65568 IVE65562:IVP65568 JFA65562:JFL65568 JOW65562:JPH65568 JYS65562:JZD65568 KIO65562:KIZ65568 KSK65562:KSV65568 LCG65562:LCR65568 LMC65562:LMN65568 LVY65562:LWJ65568 MFU65562:MGF65568 MPQ65562:MQB65568 MZM65562:MZX65568 NJI65562:NJT65568 NTE65562:NTP65568 ODA65562:ODL65568 OMW65562:ONH65568 OWS65562:OXD65568 PGO65562:PGZ65568 PQK65562:PQV65568 QAG65562:QAR65568 QKC65562:QKN65568 QTY65562:QUJ65568 RDU65562:REF65568 RNQ65562:ROB65568 RXM65562:RXX65568 SHI65562:SHT65568 SRE65562:SRP65568 TBA65562:TBL65568 TKW65562:TLH65568 TUS65562:TVD65568 UEO65562:UEZ65568 UOK65562:UOV65568 UYG65562:UYR65568 VIC65562:VIN65568 VRY65562:VSJ65568 WBU65562:WCF65568 WLQ65562:WMB65568 WVM65562:WVX65568 JA131098:JL131104 SW131098:TH131104 ACS131098:ADD131104 AMO131098:AMZ131104 AWK131098:AWV131104 BGG131098:BGR131104 BQC131098:BQN131104 BZY131098:CAJ131104 CJU131098:CKF131104 CTQ131098:CUB131104 DDM131098:DDX131104 DNI131098:DNT131104 DXE131098:DXP131104 EHA131098:EHL131104 EQW131098:ERH131104 FAS131098:FBD131104 FKO131098:FKZ131104 FUK131098:FUV131104 GEG131098:GER131104 GOC131098:GON131104 GXY131098:GYJ131104 HHU131098:HIF131104 HRQ131098:HSB131104 IBM131098:IBX131104 ILI131098:ILT131104 IVE131098:IVP131104 JFA131098:JFL131104 JOW131098:JPH131104 JYS131098:JZD131104 KIO131098:KIZ131104 KSK131098:KSV131104 LCG131098:LCR131104 LMC131098:LMN131104 LVY131098:LWJ131104 MFU131098:MGF131104 MPQ131098:MQB131104 MZM131098:MZX131104 NJI131098:NJT131104 NTE131098:NTP131104 ODA131098:ODL131104 OMW131098:ONH131104 OWS131098:OXD131104 PGO131098:PGZ131104 PQK131098:PQV131104 QAG131098:QAR131104 QKC131098:QKN131104 QTY131098:QUJ131104 RDU131098:REF131104 RNQ131098:ROB131104 RXM131098:RXX131104 SHI131098:SHT131104 SRE131098:SRP131104 TBA131098:TBL131104 TKW131098:TLH131104 TUS131098:TVD131104 UEO131098:UEZ131104 UOK131098:UOV131104 UYG131098:UYR131104 VIC131098:VIN131104 VRY131098:VSJ131104 WBU131098:WCF131104 WLQ131098:WMB131104 WVM131098:WVX131104 JA196634:JL196640 SW196634:TH196640 ACS196634:ADD196640 AMO196634:AMZ196640 AWK196634:AWV196640 BGG196634:BGR196640 BQC196634:BQN196640 BZY196634:CAJ196640 CJU196634:CKF196640 CTQ196634:CUB196640 DDM196634:DDX196640 DNI196634:DNT196640 DXE196634:DXP196640 EHA196634:EHL196640 EQW196634:ERH196640 FAS196634:FBD196640 FKO196634:FKZ196640 FUK196634:FUV196640 GEG196634:GER196640 GOC196634:GON196640 GXY196634:GYJ196640 HHU196634:HIF196640 HRQ196634:HSB196640 IBM196634:IBX196640 ILI196634:ILT196640 IVE196634:IVP196640 JFA196634:JFL196640 JOW196634:JPH196640 JYS196634:JZD196640 KIO196634:KIZ196640 KSK196634:KSV196640 LCG196634:LCR196640 LMC196634:LMN196640 LVY196634:LWJ196640 MFU196634:MGF196640 MPQ196634:MQB196640 MZM196634:MZX196640 NJI196634:NJT196640 NTE196634:NTP196640 ODA196634:ODL196640 OMW196634:ONH196640 OWS196634:OXD196640 PGO196634:PGZ196640 PQK196634:PQV196640 QAG196634:QAR196640 QKC196634:QKN196640 QTY196634:QUJ196640 RDU196634:REF196640 RNQ196634:ROB196640 RXM196634:RXX196640 SHI196634:SHT196640 SRE196634:SRP196640 TBA196634:TBL196640 TKW196634:TLH196640 TUS196634:TVD196640 UEO196634:UEZ196640 UOK196634:UOV196640 UYG196634:UYR196640 VIC196634:VIN196640 VRY196634:VSJ196640 WBU196634:WCF196640 WLQ196634:WMB196640 WVM196634:WVX196640 JA262170:JL262176 SW262170:TH262176 ACS262170:ADD262176 AMO262170:AMZ262176 AWK262170:AWV262176 BGG262170:BGR262176 BQC262170:BQN262176 BZY262170:CAJ262176 CJU262170:CKF262176 CTQ262170:CUB262176 DDM262170:DDX262176 DNI262170:DNT262176 DXE262170:DXP262176 EHA262170:EHL262176 EQW262170:ERH262176 FAS262170:FBD262176 FKO262170:FKZ262176 FUK262170:FUV262176 GEG262170:GER262176 GOC262170:GON262176 GXY262170:GYJ262176 HHU262170:HIF262176 HRQ262170:HSB262176 IBM262170:IBX262176 ILI262170:ILT262176 IVE262170:IVP262176 JFA262170:JFL262176 JOW262170:JPH262176 JYS262170:JZD262176 KIO262170:KIZ262176 KSK262170:KSV262176 LCG262170:LCR262176 LMC262170:LMN262176 LVY262170:LWJ262176 MFU262170:MGF262176 MPQ262170:MQB262176 MZM262170:MZX262176 NJI262170:NJT262176 NTE262170:NTP262176 ODA262170:ODL262176 OMW262170:ONH262176 OWS262170:OXD262176 PGO262170:PGZ262176 PQK262170:PQV262176 QAG262170:QAR262176 QKC262170:QKN262176 QTY262170:QUJ262176 RDU262170:REF262176 RNQ262170:ROB262176 RXM262170:RXX262176 SHI262170:SHT262176 SRE262170:SRP262176 TBA262170:TBL262176 TKW262170:TLH262176 TUS262170:TVD262176 UEO262170:UEZ262176 UOK262170:UOV262176 UYG262170:UYR262176 VIC262170:VIN262176 VRY262170:VSJ262176 WBU262170:WCF262176 WLQ262170:WMB262176 WVM262170:WVX262176 JA327706:JL327712 SW327706:TH327712 ACS327706:ADD327712 AMO327706:AMZ327712 AWK327706:AWV327712 BGG327706:BGR327712 BQC327706:BQN327712 BZY327706:CAJ327712 CJU327706:CKF327712 CTQ327706:CUB327712 DDM327706:DDX327712 DNI327706:DNT327712 DXE327706:DXP327712 EHA327706:EHL327712 EQW327706:ERH327712 FAS327706:FBD327712 FKO327706:FKZ327712 FUK327706:FUV327712 GEG327706:GER327712 GOC327706:GON327712 GXY327706:GYJ327712 HHU327706:HIF327712 HRQ327706:HSB327712 IBM327706:IBX327712 ILI327706:ILT327712 IVE327706:IVP327712 JFA327706:JFL327712 JOW327706:JPH327712 JYS327706:JZD327712 KIO327706:KIZ327712 KSK327706:KSV327712 LCG327706:LCR327712 LMC327706:LMN327712 LVY327706:LWJ327712 MFU327706:MGF327712 MPQ327706:MQB327712 MZM327706:MZX327712 NJI327706:NJT327712 NTE327706:NTP327712 ODA327706:ODL327712 OMW327706:ONH327712 OWS327706:OXD327712 PGO327706:PGZ327712 PQK327706:PQV327712 QAG327706:QAR327712 QKC327706:QKN327712 QTY327706:QUJ327712 RDU327706:REF327712 RNQ327706:ROB327712 RXM327706:RXX327712 SHI327706:SHT327712 SRE327706:SRP327712 TBA327706:TBL327712 TKW327706:TLH327712 TUS327706:TVD327712 UEO327706:UEZ327712 UOK327706:UOV327712 UYG327706:UYR327712 VIC327706:VIN327712 VRY327706:VSJ327712 WBU327706:WCF327712 WLQ327706:WMB327712 WVM327706:WVX327712 JA393242:JL393248 SW393242:TH393248 ACS393242:ADD393248 AMO393242:AMZ393248 AWK393242:AWV393248 BGG393242:BGR393248 BQC393242:BQN393248 BZY393242:CAJ393248 CJU393242:CKF393248 CTQ393242:CUB393248 DDM393242:DDX393248 DNI393242:DNT393248 DXE393242:DXP393248 EHA393242:EHL393248 EQW393242:ERH393248 FAS393242:FBD393248 FKO393242:FKZ393248 FUK393242:FUV393248 GEG393242:GER393248 GOC393242:GON393248 GXY393242:GYJ393248 HHU393242:HIF393248 HRQ393242:HSB393248 IBM393242:IBX393248 ILI393242:ILT393248 IVE393242:IVP393248 JFA393242:JFL393248 JOW393242:JPH393248 JYS393242:JZD393248 KIO393242:KIZ393248 KSK393242:KSV393248 LCG393242:LCR393248 LMC393242:LMN393248 LVY393242:LWJ393248 MFU393242:MGF393248 MPQ393242:MQB393248 MZM393242:MZX393248 NJI393242:NJT393248 NTE393242:NTP393248 ODA393242:ODL393248 OMW393242:ONH393248 OWS393242:OXD393248 PGO393242:PGZ393248 PQK393242:PQV393248 QAG393242:QAR393248 QKC393242:QKN393248 QTY393242:QUJ393248 RDU393242:REF393248 RNQ393242:ROB393248 RXM393242:RXX393248 SHI393242:SHT393248 SRE393242:SRP393248 TBA393242:TBL393248 TKW393242:TLH393248 TUS393242:TVD393248 UEO393242:UEZ393248 UOK393242:UOV393248 UYG393242:UYR393248 VIC393242:VIN393248 VRY393242:VSJ393248 WBU393242:WCF393248 WLQ393242:WMB393248 WVM393242:WVX393248 JA458778:JL458784 SW458778:TH458784 ACS458778:ADD458784 AMO458778:AMZ458784 AWK458778:AWV458784 BGG458778:BGR458784 BQC458778:BQN458784 BZY458778:CAJ458784 CJU458778:CKF458784 CTQ458778:CUB458784 DDM458778:DDX458784 DNI458778:DNT458784 DXE458778:DXP458784 EHA458778:EHL458784 EQW458778:ERH458784 FAS458778:FBD458784 FKO458778:FKZ458784 FUK458778:FUV458784 GEG458778:GER458784 GOC458778:GON458784 GXY458778:GYJ458784 HHU458778:HIF458784 HRQ458778:HSB458784 IBM458778:IBX458784 ILI458778:ILT458784 IVE458778:IVP458784 JFA458778:JFL458784 JOW458778:JPH458784 JYS458778:JZD458784 KIO458778:KIZ458784 KSK458778:KSV458784 LCG458778:LCR458784 LMC458778:LMN458784 LVY458778:LWJ458784 MFU458778:MGF458784 MPQ458778:MQB458784 MZM458778:MZX458784 NJI458778:NJT458784 NTE458778:NTP458784 ODA458778:ODL458784 OMW458778:ONH458784 OWS458778:OXD458784 PGO458778:PGZ458784 PQK458778:PQV458784 QAG458778:QAR458784 QKC458778:QKN458784 QTY458778:QUJ458784 RDU458778:REF458784 RNQ458778:ROB458784 RXM458778:RXX458784 SHI458778:SHT458784 SRE458778:SRP458784 TBA458778:TBL458784 TKW458778:TLH458784 TUS458778:TVD458784 UEO458778:UEZ458784 UOK458778:UOV458784 UYG458778:UYR458784 VIC458778:VIN458784 VRY458778:VSJ458784 WBU458778:WCF458784 WLQ458778:WMB458784 WVM458778:WVX458784 JA524314:JL524320 SW524314:TH524320 ACS524314:ADD524320 AMO524314:AMZ524320 AWK524314:AWV524320 BGG524314:BGR524320 BQC524314:BQN524320 BZY524314:CAJ524320 CJU524314:CKF524320 CTQ524314:CUB524320 DDM524314:DDX524320 DNI524314:DNT524320 DXE524314:DXP524320 EHA524314:EHL524320 EQW524314:ERH524320 FAS524314:FBD524320 FKO524314:FKZ524320 FUK524314:FUV524320 GEG524314:GER524320 GOC524314:GON524320 GXY524314:GYJ524320 HHU524314:HIF524320 HRQ524314:HSB524320 IBM524314:IBX524320 ILI524314:ILT524320 IVE524314:IVP524320 JFA524314:JFL524320 JOW524314:JPH524320 JYS524314:JZD524320 KIO524314:KIZ524320 KSK524314:KSV524320 LCG524314:LCR524320 LMC524314:LMN524320 LVY524314:LWJ524320 MFU524314:MGF524320 MPQ524314:MQB524320 MZM524314:MZX524320 NJI524314:NJT524320 NTE524314:NTP524320 ODA524314:ODL524320 OMW524314:ONH524320 OWS524314:OXD524320 PGO524314:PGZ524320 PQK524314:PQV524320 QAG524314:QAR524320 QKC524314:QKN524320 QTY524314:QUJ524320 RDU524314:REF524320 RNQ524314:ROB524320 RXM524314:RXX524320 SHI524314:SHT524320 SRE524314:SRP524320 TBA524314:TBL524320 TKW524314:TLH524320 TUS524314:TVD524320 UEO524314:UEZ524320 UOK524314:UOV524320 UYG524314:UYR524320 VIC524314:VIN524320 VRY524314:VSJ524320 WBU524314:WCF524320 WLQ524314:WMB524320 WVM524314:WVX524320 JA589850:JL589856 SW589850:TH589856 ACS589850:ADD589856 AMO589850:AMZ589856 AWK589850:AWV589856 BGG589850:BGR589856 BQC589850:BQN589856 BZY589850:CAJ589856 CJU589850:CKF589856 CTQ589850:CUB589856 DDM589850:DDX589856 DNI589850:DNT589856 DXE589850:DXP589856 EHA589850:EHL589856 EQW589850:ERH589856 FAS589850:FBD589856 FKO589850:FKZ589856 FUK589850:FUV589856 GEG589850:GER589856 GOC589850:GON589856 GXY589850:GYJ589856 HHU589850:HIF589856 HRQ589850:HSB589856 IBM589850:IBX589856 ILI589850:ILT589856 IVE589850:IVP589856 JFA589850:JFL589856 JOW589850:JPH589856 JYS589850:JZD589856 KIO589850:KIZ589856 KSK589850:KSV589856 LCG589850:LCR589856 LMC589850:LMN589856 LVY589850:LWJ589856 MFU589850:MGF589856 MPQ589850:MQB589856 MZM589850:MZX589856 NJI589850:NJT589856 NTE589850:NTP589856 ODA589850:ODL589856 OMW589850:ONH589856 OWS589850:OXD589856 PGO589850:PGZ589856 PQK589850:PQV589856 QAG589850:QAR589856 QKC589850:QKN589856 QTY589850:QUJ589856 RDU589850:REF589856 RNQ589850:ROB589856 RXM589850:RXX589856 SHI589850:SHT589856 SRE589850:SRP589856 TBA589850:TBL589856 TKW589850:TLH589856 TUS589850:TVD589856 UEO589850:UEZ589856 UOK589850:UOV589856 UYG589850:UYR589856 VIC589850:VIN589856 VRY589850:VSJ589856 WBU589850:WCF589856 WLQ589850:WMB589856 WVM589850:WVX589856 JA655386:JL655392 SW655386:TH655392 ACS655386:ADD655392 AMO655386:AMZ655392 AWK655386:AWV655392 BGG655386:BGR655392 BQC655386:BQN655392 BZY655386:CAJ655392 CJU655386:CKF655392 CTQ655386:CUB655392 DDM655386:DDX655392 DNI655386:DNT655392 DXE655386:DXP655392 EHA655386:EHL655392 EQW655386:ERH655392 FAS655386:FBD655392 FKO655386:FKZ655392 FUK655386:FUV655392 GEG655386:GER655392 GOC655386:GON655392 GXY655386:GYJ655392 HHU655386:HIF655392 HRQ655386:HSB655392 IBM655386:IBX655392 ILI655386:ILT655392 IVE655386:IVP655392 JFA655386:JFL655392 JOW655386:JPH655392 JYS655386:JZD655392 KIO655386:KIZ655392 KSK655386:KSV655392 LCG655386:LCR655392 LMC655386:LMN655392 LVY655386:LWJ655392 MFU655386:MGF655392 MPQ655386:MQB655392 MZM655386:MZX655392 NJI655386:NJT655392 NTE655386:NTP655392 ODA655386:ODL655392 OMW655386:ONH655392 OWS655386:OXD655392 PGO655386:PGZ655392 PQK655386:PQV655392 QAG655386:QAR655392 QKC655386:QKN655392 QTY655386:QUJ655392 RDU655386:REF655392 RNQ655386:ROB655392 RXM655386:RXX655392 SHI655386:SHT655392 SRE655386:SRP655392 TBA655386:TBL655392 TKW655386:TLH655392 TUS655386:TVD655392 UEO655386:UEZ655392 UOK655386:UOV655392 UYG655386:UYR655392 VIC655386:VIN655392 VRY655386:VSJ655392 WBU655386:WCF655392 WLQ655386:WMB655392 WVM655386:WVX655392 JA720922:JL720928 SW720922:TH720928 ACS720922:ADD720928 AMO720922:AMZ720928 AWK720922:AWV720928 BGG720922:BGR720928 BQC720922:BQN720928 BZY720922:CAJ720928 CJU720922:CKF720928 CTQ720922:CUB720928 DDM720922:DDX720928 DNI720922:DNT720928 DXE720922:DXP720928 EHA720922:EHL720928 EQW720922:ERH720928 FAS720922:FBD720928 FKO720922:FKZ720928 FUK720922:FUV720928 GEG720922:GER720928 GOC720922:GON720928 GXY720922:GYJ720928 HHU720922:HIF720928 HRQ720922:HSB720928 IBM720922:IBX720928 ILI720922:ILT720928 IVE720922:IVP720928 JFA720922:JFL720928 JOW720922:JPH720928 JYS720922:JZD720928 KIO720922:KIZ720928 KSK720922:KSV720928 LCG720922:LCR720928 LMC720922:LMN720928 LVY720922:LWJ720928 MFU720922:MGF720928 MPQ720922:MQB720928 MZM720922:MZX720928 NJI720922:NJT720928 NTE720922:NTP720928 ODA720922:ODL720928 OMW720922:ONH720928 OWS720922:OXD720928 PGO720922:PGZ720928 PQK720922:PQV720928 QAG720922:QAR720928 QKC720922:QKN720928 QTY720922:QUJ720928 RDU720922:REF720928 RNQ720922:ROB720928 RXM720922:RXX720928 SHI720922:SHT720928 SRE720922:SRP720928 TBA720922:TBL720928 TKW720922:TLH720928 TUS720922:TVD720928 UEO720922:UEZ720928 UOK720922:UOV720928 UYG720922:UYR720928 VIC720922:VIN720928 VRY720922:VSJ720928 WBU720922:WCF720928 WLQ720922:WMB720928 WVM720922:WVX720928 JA786458:JL786464 SW786458:TH786464 ACS786458:ADD786464 AMO786458:AMZ786464 AWK786458:AWV786464 BGG786458:BGR786464 BQC786458:BQN786464 BZY786458:CAJ786464 CJU786458:CKF786464 CTQ786458:CUB786464 DDM786458:DDX786464 DNI786458:DNT786464 DXE786458:DXP786464 EHA786458:EHL786464 EQW786458:ERH786464 FAS786458:FBD786464 FKO786458:FKZ786464 FUK786458:FUV786464 GEG786458:GER786464 GOC786458:GON786464 GXY786458:GYJ786464 HHU786458:HIF786464 HRQ786458:HSB786464 IBM786458:IBX786464 ILI786458:ILT786464 IVE786458:IVP786464 JFA786458:JFL786464 JOW786458:JPH786464 JYS786458:JZD786464 KIO786458:KIZ786464 KSK786458:KSV786464 LCG786458:LCR786464 LMC786458:LMN786464 LVY786458:LWJ786464 MFU786458:MGF786464 MPQ786458:MQB786464 MZM786458:MZX786464 NJI786458:NJT786464 NTE786458:NTP786464 ODA786458:ODL786464 OMW786458:ONH786464 OWS786458:OXD786464 PGO786458:PGZ786464 PQK786458:PQV786464 QAG786458:QAR786464 QKC786458:QKN786464 QTY786458:QUJ786464 RDU786458:REF786464 RNQ786458:ROB786464 RXM786458:RXX786464 SHI786458:SHT786464 SRE786458:SRP786464 TBA786458:TBL786464 TKW786458:TLH786464 TUS786458:TVD786464 UEO786458:UEZ786464 UOK786458:UOV786464 UYG786458:UYR786464 VIC786458:VIN786464 VRY786458:VSJ786464 WBU786458:WCF786464 WLQ786458:WMB786464 WVM786458:WVX786464 JA851994:JL852000 SW851994:TH852000 ACS851994:ADD852000 AMO851994:AMZ852000 AWK851994:AWV852000 BGG851994:BGR852000 BQC851994:BQN852000 BZY851994:CAJ852000 CJU851994:CKF852000 CTQ851994:CUB852000 DDM851994:DDX852000 DNI851994:DNT852000 DXE851994:DXP852000 EHA851994:EHL852000 EQW851994:ERH852000 FAS851994:FBD852000 FKO851994:FKZ852000 FUK851994:FUV852000 GEG851994:GER852000 GOC851994:GON852000 GXY851994:GYJ852000 HHU851994:HIF852000 HRQ851994:HSB852000 IBM851994:IBX852000 ILI851994:ILT852000 IVE851994:IVP852000 JFA851994:JFL852000 JOW851994:JPH852000 JYS851994:JZD852000 KIO851994:KIZ852000 KSK851994:KSV852000 LCG851994:LCR852000 LMC851994:LMN852000 LVY851994:LWJ852000 MFU851994:MGF852000 MPQ851994:MQB852000 MZM851994:MZX852000 NJI851994:NJT852000 NTE851994:NTP852000 ODA851994:ODL852000 OMW851994:ONH852000 OWS851994:OXD852000 PGO851994:PGZ852000 PQK851994:PQV852000 QAG851994:QAR852000 QKC851994:QKN852000 QTY851994:QUJ852000 RDU851994:REF852000 RNQ851994:ROB852000 RXM851994:RXX852000 SHI851994:SHT852000 SRE851994:SRP852000 TBA851994:TBL852000 TKW851994:TLH852000 TUS851994:TVD852000 UEO851994:UEZ852000 UOK851994:UOV852000 UYG851994:UYR852000 VIC851994:VIN852000 VRY851994:VSJ852000 WBU851994:WCF852000 WLQ851994:WMB852000 WVM851994:WVX852000 JA917530:JL917536 SW917530:TH917536 ACS917530:ADD917536 AMO917530:AMZ917536 AWK917530:AWV917536 BGG917530:BGR917536 BQC917530:BQN917536 BZY917530:CAJ917536 CJU917530:CKF917536 CTQ917530:CUB917536 DDM917530:DDX917536 DNI917530:DNT917536 DXE917530:DXP917536 EHA917530:EHL917536 EQW917530:ERH917536 FAS917530:FBD917536 FKO917530:FKZ917536 FUK917530:FUV917536 GEG917530:GER917536 GOC917530:GON917536 GXY917530:GYJ917536 HHU917530:HIF917536 HRQ917530:HSB917536 IBM917530:IBX917536 ILI917530:ILT917536 IVE917530:IVP917536 JFA917530:JFL917536 JOW917530:JPH917536 JYS917530:JZD917536 KIO917530:KIZ917536 KSK917530:KSV917536 LCG917530:LCR917536 LMC917530:LMN917536 LVY917530:LWJ917536 MFU917530:MGF917536 MPQ917530:MQB917536 MZM917530:MZX917536 NJI917530:NJT917536 NTE917530:NTP917536 ODA917530:ODL917536 OMW917530:ONH917536 OWS917530:OXD917536 PGO917530:PGZ917536 PQK917530:PQV917536 QAG917530:QAR917536 QKC917530:QKN917536 QTY917530:QUJ917536 RDU917530:REF917536 RNQ917530:ROB917536 RXM917530:RXX917536 SHI917530:SHT917536 SRE917530:SRP917536 TBA917530:TBL917536 TKW917530:TLH917536 TUS917530:TVD917536 UEO917530:UEZ917536 UOK917530:UOV917536 UYG917530:UYR917536 VIC917530:VIN917536 VRY917530:VSJ917536 WBU917530:WCF917536 WLQ917530:WMB917536 WVM917530:WVX917536 JA983066:JL983072 SW983066:TH983072 ACS983066:ADD983072 AMO983066:AMZ983072 AWK983066:AWV983072 BGG983066:BGR983072 BQC983066:BQN983072 BZY983066:CAJ983072 CJU983066:CKF983072 CTQ983066:CUB983072 DDM983066:DDX983072 DNI983066:DNT983072 DXE983066:DXP983072 EHA983066:EHL983072 EQW983066:ERH983072 FAS983066:FBD983072 FKO983066:FKZ983072 FUK983066:FUV983072 GEG983066:GER983072 GOC983066:GON983072 GXY983066:GYJ983072 HHU983066:HIF983072 HRQ983066:HSB983072 IBM983066:IBX983072 ILI983066:ILT983072 IVE983066:IVP983072 JFA983066:JFL983072 JOW983066:JPH983072 JYS983066:JZD983072 KIO983066:KIZ983072 KSK983066:KSV983072 LCG983066:LCR983072 LMC983066:LMN983072 LVY983066:LWJ983072 MFU983066:MGF983072 MPQ983066:MQB983072 MZM983066:MZX983072 NJI983066:NJT983072 NTE983066:NTP983072 ODA983066:ODL983072 OMW983066:ONH983072 OWS983066:OXD983072 PGO983066:PGZ983072 PQK983066:PQV983072 QAG983066:QAR983072 QKC983066:QKN983072 QTY983066:QUJ983072 RDU983066:REF983072 RNQ983066:ROB983072 RXM983066:RXX983072 SHI983066:SHT983072 SRE983066:SRP983072 TBA983066:TBL983072 TKW983066:TLH983072 TUS983066:TVD983072 UEO983066:UEZ983072 UOK983066:UOV983072 UYG983066:UYR983072 VIC983066:VIN983072 VRY983066:VSJ983072 WBU983066:WCF983072 WLQ983066:WMB983072 ACS26:ADD32 AMO26:AMZ32 AWK26:AWV32 BGG26:BGR32 BQC26:BQN32 BZY26:CAJ32 CJU26:CKF32 CTQ26:CUB32 DDM26:DDX32 DNI26:DNT32 DXE26:DXP32 EHA26:EHL32 EQW26:ERH32 FAS26:FBD32 FKO26:FKZ32 FUK26:FUV32 GEG26:GER32 GOC26:GON32 GXY26:GYJ32 HHU26:HIF32 HRQ26:HSB32 IBM26:IBX32 ILI26:ILT32 IVE26:IVP32 JFA26:JFL32 JOW26:JPH32 JYS26:JZD32 KIO26:KIZ32 KSK26:KSV32 LCG26:LCR32 LMC26:LMN32 LVY26:LWJ32 MFU26:MGF32 MPQ26:MQB32 MZM26:MZX32 NJI26:NJT32 NTE26:NTP32 ODA26:ODL32 OMW26:ONH32 OWS26:OXD32 PGO26:PGZ32 PQK26:PQV32 QAG26:QAR32 QKC26:QKN32 QTY26:QUJ32 RDU26:REF32 RNQ26:ROB32 RXM26:RXX32 SHI26:SHT32 SRE26:SRP32 TBA26:TBL32 TKW26:TLH32 TUS26:TVD32 UEO26:UEZ32 UOK26:UOV32 UYG26:UYR32 VIC26:VIN32 VRY26:VSJ32 WBU26:WCF32 WLQ26:WMB32 WVM26:WVX32 JA26:JL32 SW26:TH32 L26:V26 L131098:W131104 L196634:W196640 L262170:W262176 L327706:W327712 L393242:W393248 L458778:W458784 L524314:W524320 L589850:W589856 L655386:W655392 L720922:W720928 L786458:W786464 L851994:W852000 L917530:W917536 L983066:W983072 L65562:W65568 L27:W32"/>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13">
    <tabColor theme="0" tint="-0.249977111117893"/>
  </sheetPr>
  <dimension ref="A1:T19"/>
  <sheetViews>
    <sheetView showGridLines="0" topLeftCell="E1" zoomScaleNormal="100" workbookViewId="0"/>
  </sheetViews>
  <sheetFormatPr defaultColWidth="10.5703125" defaultRowHeight="14.25"/>
  <cols>
    <col min="1" max="1" width="3.7109375" style="962" hidden="1" customWidth="1"/>
    <col min="2" max="4" width="3.7109375" style="956" hidden="1" customWidth="1"/>
    <col min="5" max="5" width="3.7109375" style="760" customWidth="1"/>
    <col min="6" max="6" width="9.7109375" style="938" customWidth="1"/>
    <col min="7" max="7" width="37.7109375" style="938" customWidth="1"/>
    <col min="8" max="8" width="66.85546875" style="938" customWidth="1"/>
    <col min="9" max="9" width="115.7109375" style="938" customWidth="1"/>
    <col min="10" max="11" width="10.5703125" style="956"/>
    <col min="12" max="12" width="11.140625" style="956" customWidth="1"/>
    <col min="13" max="20" width="10.5703125" style="956"/>
    <col min="21" max="16384" width="10.5703125" style="938"/>
  </cols>
  <sheetData>
    <row r="1" spans="1:20" ht="3" customHeight="1">
      <c r="A1" s="962" t="s">
        <v>48</v>
      </c>
    </row>
    <row r="2" spans="1:20" ht="22.5">
      <c r="F2" s="1268" t="s">
        <v>470</v>
      </c>
      <c r="G2" s="1269"/>
      <c r="H2" s="1270"/>
      <c r="I2" s="757"/>
    </row>
    <row r="3" spans="1:20" ht="3" customHeight="1"/>
    <row r="4" spans="1:20" s="955" customFormat="1" ht="11.25">
      <c r="A4" s="961"/>
      <c r="B4" s="961"/>
      <c r="C4" s="961"/>
      <c r="D4" s="961"/>
      <c r="F4" s="1231" t="s">
        <v>445</v>
      </c>
      <c r="G4" s="1231"/>
      <c r="H4" s="1231"/>
      <c r="I4" s="1271" t="s">
        <v>446</v>
      </c>
      <c r="J4" s="961"/>
      <c r="K4" s="961"/>
      <c r="L4" s="961"/>
      <c r="M4" s="961"/>
      <c r="N4" s="961"/>
      <c r="O4" s="961"/>
      <c r="P4" s="961"/>
      <c r="Q4" s="961"/>
      <c r="R4" s="961"/>
      <c r="S4" s="961"/>
      <c r="T4" s="961"/>
    </row>
    <row r="5" spans="1:20" s="955" customFormat="1" ht="11.25" customHeight="1">
      <c r="A5" s="961"/>
      <c r="B5" s="961"/>
      <c r="C5" s="961"/>
      <c r="D5" s="961"/>
      <c r="F5" s="970" t="s">
        <v>91</v>
      </c>
      <c r="G5" s="761" t="s">
        <v>448</v>
      </c>
      <c r="H5" s="979" t="s">
        <v>439</v>
      </c>
      <c r="I5" s="1271"/>
      <c r="J5" s="961"/>
      <c r="K5" s="961"/>
      <c r="L5" s="961"/>
      <c r="M5" s="961"/>
      <c r="N5" s="961"/>
      <c r="O5" s="961"/>
      <c r="P5" s="961"/>
      <c r="Q5" s="961"/>
      <c r="R5" s="961"/>
      <c r="S5" s="961"/>
      <c r="T5" s="961"/>
    </row>
    <row r="6" spans="1:20" s="955" customFormat="1" ht="12" customHeight="1">
      <c r="A6" s="961"/>
      <c r="B6" s="961"/>
      <c r="C6" s="961"/>
      <c r="D6" s="961"/>
      <c r="F6" s="762" t="s">
        <v>92</v>
      </c>
      <c r="G6" s="763">
        <v>2</v>
      </c>
      <c r="H6" s="764">
        <v>3</v>
      </c>
      <c r="I6" s="577">
        <v>4</v>
      </c>
      <c r="J6" s="961">
        <v>4</v>
      </c>
      <c r="K6" s="961"/>
      <c r="L6" s="961"/>
      <c r="M6" s="961"/>
      <c r="N6" s="961"/>
      <c r="O6" s="961"/>
      <c r="P6" s="961"/>
      <c r="Q6" s="961"/>
      <c r="R6" s="961"/>
      <c r="S6" s="961"/>
      <c r="T6" s="961"/>
    </row>
    <row r="7" spans="1:20" s="955" customFormat="1" ht="18.75">
      <c r="A7" s="961"/>
      <c r="B7" s="961"/>
      <c r="C7" s="961"/>
      <c r="D7" s="961"/>
      <c r="F7" s="977">
        <v>1</v>
      </c>
      <c r="G7" s="766" t="s">
        <v>471</v>
      </c>
      <c r="H7" s="975" t="str">
        <f>IF(dateCh="","",dateCh)</f>
        <v>11.05.2022</v>
      </c>
      <c r="I7" s="767" t="s">
        <v>472</v>
      </c>
      <c r="J7" s="584"/>
      <c r="K7" s="961"/>
      <c r="L7" s="961"/>
      <c r="M7" s="961"/>
      <c r="N7" s="961"/>
      <c r="O7" s="961"/>
      <c r="P7" s="961"/>
      <c r="Q7" s="961"/>
      <c r="R7" s="961"/>
      <c r="S7" s="961"/>
      <c r="T7" s="961"/>
    </row>
    <row r="8" spans="1:20" s="955" customFormat="1" ht="45">
      <c r="A8" s="1272">
        <v>1</v>
      </c>
      <c r="B8" s="961"/>
      <c r="C8" s="961"/>
      <c r="D8" s="961"/>
      <c r="F8" s="977" t="str">
        <f>"2." &amp;mergeValue(A8)</f>
        <v>2.1</v>
      </c>
      <c r="G8" s="766" t="s">
        <v>473</v>
      </c>
      <c r="H8" s="975"/>
      <c r="I8" s="767" t="s">
        <v>568</v>
      </c>
      <c r="J8" s="584"/>
      <c r="K8" s="961"/>
      <c r="L8" s="961"/>
      <c r="M8" s="961"/>
      <c r="N8" s="961"/>
      <c r="O8" s="961"/>
      <c r="P8" s="961"/>
      <c r="Q8" s="961"/>
      <c r="R8" s="961"/>
      <c r="S8" s="961"/>
      <c r="T8" s="961"/>
    </row>
    <row r="9" spans="1:20" s="955" customFormat="1" ht="22.5">
      <c r="A9" s="1272"/>
      <c r="B9" s="961"/>
      <c r="C9" s="961"/>
      <c r="D9" s="961"/>
      <c r="F9" s="977" t="str">
        <f>"3." &amp;mergeValue(A9)</f>
        <v>3.1</v>
      </c>
      <c r="G9" s="766" t="s">
        <v>474</v>
      </c>
      <c r="H9" s="975"/>
      <c r="I9" s="767" t="s">
        <v>566</v>
      </c>
      <c r="J9" s="584"/>
      <c r="K9" s="961"/>
      <c r="L9" s="961"/>
      <c r="M9" s="961"/>
      <c r="N9" s="961"/>
      <c r="O9" s="961"/>
      <c r="P9" s="961"/>
      <c r="Q9" s="961"/>
      <c r="R9" s="961"/>
      <c r="S9" s="961"/>
      <c r="T9" s="961"/>
    </row>
    <row r="10" spans="1:20" s="955" customFormat="1" ht="22.5">
      <c r="A10" s="1272"/>
      <c r="B10" s="961"/>
      <c r="C10" s="961"/>
      <c r="D10" s="961"/>
      <c r="F10" s="977" t="str">
        <f>"4."&amp;mergeValue(A10)</f>
        <v>4.1</v>
      </c>
      <c r="G10" s="766" t="s">
        <v>475</v>
      </c>
      <c r="H10" s="979" t="s">
        <v>449</v>
      </c>
      <c r="I10" s="767"/>
      <c r="J10" s="584"/>
      <c r="K10" s="961"/>
      <c r="L10" s="961"/>
      <c r="M10" s="961"/>
      <c r="N10" s="961"/>
      <c r="O10" s="961"/>
      <c r="P10" s="961"/>
      <c r="Q10" s="961"/>
      <c r="R10" s="961"/>
      <c r="S10" s="961"/>
      <c r="T10" s="961"/>
    </row>
    <row r="11" spans="1:20" s="955" customFormat="1" ht="18.75">
      <c r="A11" s="1272"/>
      <c r="B11" s="1272">
        <v>1</v>
      </c>
      <c r="C11" s="971"/>
      <c r="D11" s="971"/>
      <c r="F11" s="977" t="str">
        <f>"4."&amp;mergeValue(A11) &amp;"."&amp;mergeValue(B11)</f>
        <v>4.1.1</v>
      </c>
      <c r="G11" s="778" t="s">
        <v>570</v>
      </c>
      <c r="H11" s="975" t="str">
        <f>IF(region_name="","",region_name)</f>
        <v>Челябинская область</v>
      </c>
      <c r="I11" s="767" t="s">
        <v>478</v>
      </c>
      <c r="J11" s="584"/>
      <c r="K11" s="961"/>
      <c r="L11" s="961"/>
      <c r="M11" s="961"/>
      <c r="N11" s="961"/>
      <c r="O11" s="961"/>
      <c r="P11" s="961"/>
      <c r="Q11" s="961"/>
      <c r="R11" s="961"/>
      <c r="S11" s="961"/>
      <c r="T11" s="961"/>
    </row>
    <row r="12" spans="1:20" s="955" customFormat="1" ht="22.5">
      <c r="A12" s="1272"/>
      <c r="B12" s="1272"/>
      <c r="C12" s="1272">
        <v>1</v>
      </c>
      <c r="D12" s="971"/>
      <c r="F12" s="977" t="str">
        <f>"4."&amp;mergeValue(A12) &amp;"."&amp;mergeValue(B12)&amp;"."&amp;mergeValue(C12)</f>
        <v>4.1.1.1</v>
      </c>
      <c r="G12" s="768" t="s">
        <v>476</v>
      </c>
      <c r="H12" s="975"/>
      <c r="I12" s="767" t="s">
        <v>479</v>
      </c>
      <c r="J12" s="584"/>
      <c r="K12" s="961"/>
      <c r="L12" s="961"/>
      <c r="M12" s="961"/>
      <c r="N12" s="961"/>
      <c r="O12" s="961"/>
      <c r="P12" s="961"/>
      <c r="Q12" s="961"/>
      <c r="R12" s="961"/>
      <c r="S12" s="961"/>
      <c r="T12" s="961"/>
    </row>
    <row r="13" spans="1:20" s="955" customFormat="1" ht="39" customHeight="1">
      <c r="A13" s="1272"/>
      <c r="B13" s="1272"/>
      <c r="C13" s="1272"/>
      <c r="D13" s="971">
        <v>1</v>
      </c>
      <c r="F13" s="977" t="str">
        <f>"4."&amp;mergeValue(A13) &amp;"."&amp;mergeValue(B13)&amp;"."&amp;mergeValue(C13)&amp;"."&amp;mergeValue(D13)</f>
        <v>4.1.1.1.1</v>
      </c>
      <c r="G13" s="769" t="s">
        <v>477</v>
      </c>
      <c r="H13" s="975"/>
      <c r="I13" s="1273" t="s">
        <v>569</v>
      </c>
      <c r="J13" s="584"/>
      <c r="K13" s="961"/>
      <c r="L13" s="961"/>
      <c r="M13" s="961"/>
      <c r="N13" s="961"/>
      <c r="O13" s="961"/>
      <c r="P13" s="961"/>
      <c r="Q13" s="961"/>
      <c r="R13" s="961"/>
      <c r="S13" s="961"/>
      <c r="T13" s="961"/>
    </row>
    <row r="14" spans="1:20" s="955" customFormat="1" ht="18.75">
      <c r="A14" s="1272"/>
      <c r="B14" s="1272"/>
      <c r="C14" s="1272"/>
      <c r="D14" s="971"/>
      <c r="F14" s="770"/>
      <c r="G14" s="948" t="s">
        <v>4</v>
      </c>
      <c r="H14" s="593"/>
      <c r="I14" s="1273"/>
      <c r="J14" s="584"/>
      <c r="K14" s="961"/>
      <c r="L14" s="961"/>
      <c r="M14" s="961"/>
      <c r="N14" s="961"/>
      <c r="O14" s="961"/>
      <c r="P14" s="961"/>
      <c r="Q14" s="961"/>
      <c r="R14" s="961"/>
      <c r="S14" s="961"/>
      <c r="T14" s="961"/>
    </row>
    <row r="15" spans="1:20" s="955" customFormat="1" ht="18.75">
      <c r="A15" s="1272"/>
      <c r="B15" s="1272"/>
      <c r="C15" s="971"/>
      <c r="D15" s="971"/>
      <c r="F15" s="603"/>
      <c r="G15" s="546" t="s">
        <v>401</v>
      </c>
      <c r="H15" s="604"/>
      <c r="I15" s="605"/>
      <c r="J15" s="584"/>
      <c r="K15" s="961"/>
      <c r="L15" s="961"/>
      <c r="M15" s="961"/>
      <c r="N15" s="961"/>
      <c r="O15" s="961"/>
      <c r="P15" s="961"/>
      <c r="Q15" s="961"/>
      <c r="R15" s="961"/>
      <c r="S15" s="961"/>
      <c r="T15" s="961"/>
    </row>
    <row r="16" spans="1:20" s="955" customFormat="1" ht="18.75">
      <c r="A16" s="1272"/>
      <c r="B16" s="961"/>
      <c r="C16" s="961"/>
      <c r="D16" s="961"/>
      <c r="F16" s="770"/>
      <c r="G16" s="696" t="s">
        <v>483</v>
      </c>
      <c r="H16" s="771"/>
      <c r="I16" s="772"/>
      <c r="J16" s="584"/>
      <c r="K16" s="961"/>
      <c r="L16" s="961"/>
      <c r="M16" s="961"/>
      <c r="N16" s="961"/>
      <c r="O16" s="961"/>
      <c r="P16" s="961"/>
      <c r="Q16" s="961"/>
      <c r="R16" s="961"/>
      <c r="S16" s="961"/>
      <c r="T16" s="961"/>
    </row>
    <row r="17" spans="1:20" s="955" customFormat="1" ht="18.75">
      <c r="A17" s="961"/>
      <c r="B17" s="961"/>
      <c r="C17" s="961"/>
      <c r="D17" s="961"/>
      <c r="F17" s="770"/>
      <c r="G17" s="699" t="s">
        <v>482</v>
      </c>
      <c r="H17" s="771"/>
      <c r="I17" s="772"/>
      <c r="J17" s="584"/>
      <c r="K17" s="961"/>
      <c r="L17" s="961"/>
      <c r="M17" s="961"/>
      <c r="N17" s="961"/>
      <c r="O17" s="961"/>
      <c r="P17" s="961"/>
      <c r="Q17" s="961"/>
      <c r="R17" s="961"/>
      <c r="S17" s="961"/>
      <c r="T17" s="961"/>
    </row>
    <row r="18" spans="1:20" s="735" customFormat="1" ht="3" customHeight="1">
      <c r="A18" s="736"/>
      <c r="B18" s="736"/>
      <c r="C18" s="736"/>
      <c r="D18" s="736"/>
      <c r="F18" s="594"/>
      <c r="G18" s="595"/>
      <c r="H18" s="596"/>
      <c r="I18" s="597"/>
      <c r="J18" s="736"/>
      <c r="K18" s="736"/>
      <c r="L18" s="736"/>
      <c r="M18" s="736"/>
      <c r="N18" s="736"/>
      <c r="O18" s="736"/>
      <c r="P18" s="736"/>
      <c r="Q18" s="736"/>
      <c r="R18" s="736"/>
      <c r="S18" s="736"/>
      <c r="T18" s="736"/>
    </row>
    <row r="19" spans="1:20" s="735" customFormat="1" ht="15" customHeight="1">
      <c r="A19" s="736"/>
      <c r="B19" s="736"/>
      <c r="C19" s="736"/>
      <c r="D19" s="736"/>
      <c r="F19" s="773"/>
      <c r="G19" s="1267" t="s">
        <v>571</v>
      </c>
      <c r="H19" s="1267"/>
      <c r="I19" s="931"/>
      <c r="J19" s="736"/>
      <c r="K19" s="736"/>
      <c r="L19" s="736"/>
      <c r="M19" s="736"/>
      <c r="N19" s="736"/>
      <c r="O19" s="736"/>
      <c r="P19" s="736"/>
      <c r="Q19" s="736"/>
      <c r="R19" s="736"/>
      <c r="S19" s="736"/>
      <c r="T19" s="736"/>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13">
    <tabColor rgb="FFEAEBEE"/>
    <pageSetUpPr fitToPage="1"/>
  </sheetPr>
  <dimension ref="A1:AJ34"/>
  <sheetViews>
    <sheetView showGridLines="0" topLeftCell="I4" zoomScaleNormal="100" workbookViewId="0"/>
  </sheetViews>
  <sheetFormatPr defaultColWidth="10.5703125" defaultRowHeight="14.25"/>
  <cols>
    <col min="1" max="6" width="10.5703125" style="956" hidden="1" customWidth="1"/>
    <col min="7" max="8" width="9.140625" style="962" hidden="1" customWidth="1"/>
    <col min="9" max="9" width="3.7109375" style="944" customWidth="1"/>
    <col min="10" max="11" width="3.7109375" style="760" customWidth="1"/>
    <col min="12" max="12" width="12.7109375" style="938" customWidth="1"/>
    <col min="13" max="13" width="44.7109375" style="938" customWidth="1"/>
    <col min="14" max="14" width="1.7109375" style="938" hidden="1" customWidth="1"/>
    <col min="15" max="15" width="29.7109375" style="938" hidden="1" customWidth="1"/>
    <col min="16" max="17" width="23.7109375" style="938" hidden="1" customWidth="1"/>
    <col min="18" max="18" width="11.7109375" style="938" customWidth="1"/>
    <col min="19" max="19" width="3.7109375" style="938" customWidth="1"/>
    <col min="20" max="20" width="11.7109375" style="938" customWidth="1"/>
    <col min="21" max="21" width="8.5703125" style="938" hidden="1" customWidth="1"/>
    <col min="22" max="22" width="4.7109375" style="938" customWidth="1"/>
    <col min="23" max="23" width="115.7109375" style="938" customWidth="1"/>
    <col min="24" max="25" width="10.5703125" style="956"/>
    <col min="26" max="26" width="11.140625" style="956" customWidth="1"/>
    <col min="27" max="34" width="10.5703125" style="956"/>
    <col min="35" max="256" width="10.5703125" style="938"/>
    <col min="257" max="264" width="0" style="938" hidden="1" customWidth="1"/>
    <col min="265" max="265" width="3.7109375" style="938" customWidth="1"/>
    <col min="266" max="266" width="3.85546875" style="938" customWidth="1"/>
    <col min="267" max="267" width="3.7109375" style="938" customWidth="1"/>
    <col min="268" max="268" width="12.7109375" style="938" customWidth="1"/>
    <col min="269" max="269" width="52.7109375" style="938" customWidth="1"/>
    <col min="270" max="273" width="0" style="938" hidden="1" customWidth="1"/>
    <col min="274" max="274" width="12.28515625" style="938" customWidth="1"/>
    <col min="275" max="275" width="6.42578125" style="938" customWidth="1"/>
    <col min="276" max="276" width="12.28515625" style="938" customWidth="1"/>
    <col min="277" max="277" width="0" style="938" hidden="1" customWidth="1"/>
    <col min="278" max="278" width="3.7109375" style="938" customWidth="1"/>
    <col min="279" max="279" width="11.140625" style="938" bestFit="1" customWidth="1"/>
    <col min="280" max="281" width="10.5703125" style="938"/>
    <col min="282" max="282" width="11.140625" style="938" customWidth="1"/>
    <col min="283" max="512" width="10.5703125" style="938"/>
    <col min="513" max="520" width="0" style="938" hidden="1" customWidth="1"/>
    <col min="521" max="521" width="3.7109375" style="938" customWidth="1"/>
    <col min="522" max="522" width="3.85546875" style="938" customWidth="1"/>
    <col min="523" max="523" width="3.7109375" style="938" customWidth="1"/>
    <col min="524" max="524" width="12.7109375" style="938" customWidth="1"/>
    <col min="525" max="525" width="52.7109375" style="938" customWidth="1"/>
    <col min="526" max="529" width="0" style="938" hidden="1" customWidth="1"/>
    <col min="530" max="530" width="12.28515625" style="938" customWidth="1"/>
    <col min="531" max="531" width="6.42578125" style="938" customWidth="1"/>
    <col min="532" max="532" width="12.28515625" style="938" customWidth="1"/>
    <col min="533" max="533" width="0" style="938" hidden="1" customWidth="1"/>
    <col min="534" max="534" width="3.7109375" style="938" customWidth="1"/>
    <col min="535" max="535" width="11.140625" style="938" bestFit="1" customWidth="1"/>
    <col min="536" max="537" width="10.5703125" style="938"/>
    <col min="538" max="538" width="11.140625" style="938" customWidth="1"/>
    <col min="539" max="768" width="10.5703125" style="938"/>
    <col min="769" max="776" width="0" style="938" hidden="1" customWidth="1"/>
    <col min="777" max="777" width="3.7109375" style="938" customWidth="1"/>
    <col min="778" max="778" width="3.85546875" style="938" customWidth="1"/>
    <col min="779" max="779" width="3.7109375" style="938" customWidth="1"/>
    <col min="780" max="780" width="12.7109375" style="938" customWidth="1"/>
    <col min="781" max="781" width="52.7109375" style="938" customWidth="1"/>
    <col min="782" max="785" width="0" style="938" hidden="1" customWidth="1"/>
    <col min="786" max="786" width="12.28515625" style="938" customWidth="1"/>
    <col min="787" max="787" width="6.42578125" style="938" customWidth="1"/>
    <col min="788" max="788" width="12.28515625" style="938" customWidth="1"/>
    <col min="789" max="789" width="0" style="938" hidden="1" customWidth="1"/>
    <col min="790" max="790" width="3.7109375" style="938" customWidth="1"/>
    <col min="791" max="791" width="11.140625" style="938" bestFit="1" customWidth="1"/>
    <col min="792" max="793" width="10.5703125" style="938"/>
    <col min="794" max="794" width="11.140625" style="938" customWidth="1"/>
    <col min="795" max="1024" width="10.5703125" style="938"/>
    <col min="1025" max="1032" width="0" style="938" hidden="1" customWidth="1"/>
    <col min="1033" max="1033" width="3.7109375" style="938" customWidth="1"/>
    <col min="1034" max="1034" width="3.85546875" style="938" customWidth="1"/>
    <col min="1035" max="1035" width="3.7109375" style="938" customWidth="1"/>
    <col min="1036" max="1036" width="12.7109375" style="938" customWidth="1"/>
    <col min="1037" max="1037" width="52.7109375" style="938" customWidth="1"/>
    <col min="1038" max="1041" width="0" style="938" hidden="1" customWidth="1"/>
    <col min="1042" max="1042" width="12.28515625" style="938" customWidth="1"/>
    <col min="1043" max="1043" width="6.42578125" style="938" customWidth="1"/>
    <col min="1044" max="1044" width="12.28515625" style="938" customWidth="1"/>
    <col min="1045" max="1045" width="0" style="938" hidden="1" customWidth="1"/>
    <col min="1046" max="1046" width="3.7109375" style="938" customWidth="1"/>
    <col min="1047" max="1047" width="11.140625" style="938" bestFit="1" customWidth="1"/>
    <col min="1048" max="1049" width="10.5703125" style="938"/>
    <col min="1050" max="1050" width="11.140625" style="938" customWidth="1"/>
    <col min="1051" max="1280" width="10.5703125" style="938"/>
    <col min="1281" max="1288" width="0" style="938" hidden="1" customWidth="1"/>
    <col min="1289" max="1289" width="3.7109375" style="938" customWidth="1"/>
    <col min="1290" max="1290" width="3.85546875" style="938" customWidth="1"/>
    <col min="1291" max="1291" width="3.7109375" style="938" customWidth="1"/>
    <col min="1292" max="1292" width="12.7109375" style="938" customWidth="1"/>
    <col min="1293" max="1293" width="52.7109375" style="938" customWidth="1"/>
    <col min="1294" max="1297" width="0" style="938" hidden="1" customWidth="1"/>
    <col min="1298" max="1298" width="12.28515625" style="938" customWidth="1"/>
    <col min="1299" max="1299" width="6.42578125" style="938" customWidth="1"/>
    <col min="1300" max="1300" width="12.28515625" style="938" customWidth="1"/>
    <col min="1301" max="1301" width="0" style="938" hidden="1" customWidth="1"/>
    <col min="1302" max="1302" width="3.7109375" style="938" customWidth="1"/>
    <col min="1303" max="1303" width="11.140625" style="938" bestFit="1" customWidth="1"/>
    <col min="1304" max="1305" width="10.5703125" style="938"/>
    <col min="1306" max="1306" width="11.140625" style="938" customWidth="1"/>
    <col min="1307" max="1536" width="10.5703125" style="938"/>
    <col min="1537" max="1544" width="0" style="938" hidden="1" customWidth="1"/>
    <col min="1545" max="1545" width="3.7109375" style="938" customWidth="1"/>
    <col min="1546" max="1546" width="3.85546875" style="938" customWidth="1"/>
    <col min="1547" max="1547" width="3.7109375" style="938" customWidth="1"/>
    <col min="1548" max="1548" width="12.7109375" style="938" customWidth="1"/>
    <col min="1549" max="1549" width="52.7109375" style="938" customWidth="1"/>
    <col min="1550" max="1553" width="0" style="938" hidden="1" customWidth="1"/>
    <col min="1554" max="1554" width="12.28515625" style="938" customWidth="1"/>
    <col min="1555" max="1555" width="6.42578125" style="938" customWidth="1"/>
    <col min="1556" max="1556" width="12.28515625" style="938" customWidth="1"/>
    <col min="1557" max="1557" width="0" style="938" hidden="1" customWidth="1"/>
    <col min="1558" max="1558" width="3.7109375" style="938" customWidth="1"/>
    <col min="1559" max="1559" width="11.140625" style="938" bestFit="1" customWidth="1"/>
    <col min="1560" max="1561" width="10.5703125" style="938"/>
    <col min="1562" max="1562" width="11.140625" style="938" customWidth="1"/>
    <col min="1563" max="1792" width="10.5703125" style="938"/>
    <col min="1793" max="1800" width="0" style="938" hidden="1" customWidth="1"/>
    <col min="1801" max="1801" width="3.7109375" style="938" customWidth="1"/>
    <col min="1802" max="1802" width="3.85546875" style="938" customWidth="1"/>
    <col min="1803" max="1803" width="3.7109375" style="938" customWidth="1"/>
    <col min="1804" max="1804" width="12.7109375" style="938" customWidth="1"/>
    <col min="1805" max="1805" width="52.7109375" style="938" customWidth="1"/>
    <col min="1806" max="1809" width="0" style="938" hidden="1" customWidth="1"/>
    <col min="1810" max="1810" width="12.28515625" style="938" customWidth="1"/>
    <col min="1811" max="1811" width="6.42578125" style="938" customWidth="1"/>
    <col min="1812" max="1812" width="12.28515625" style="938" customWidth="1"/>
    <col min="1813" max="1813" width="0" style="938" hidden="1" customWidth="1"/>
    <col min="1814" max="1814" width="3.7109375" style="938" customWidth="1"/>
    <col min="1815" max="1815" width="11.140625" style="938" bestFit="1" customWidth="1"/>
    <col min="1816" max="1817" width="10.5703125" style="938"/>
    <col min="1818" max="1818" width="11.140625" style="938" customWidth="1"/>
    <col min="1819" max="2048" width="10.5703125" style="938"/>
    <col min="2049" max="2056" width="0" style="938" hidden="1" customWidth="1"/>
    <col min="2057" max="2057" width="3.7109375" style="938" customWidth="1"/>
    <col min="2058" max="2058" width="3.85546875" style="938" customWidth="1"/>
    <col min="2059" max="2059" width="3.7109375" style="938" customWidth="1"/>
    <col min="2060" max="2060" width="12.7109375" style="938" customWidth="1"/>
    <col min="2061" max="2061" width="52.7109375" style="938" customWidth="1"/>
    <col min="2062" max="2065" width="0" style="938" hidden="1" customWidth="1"/>
    <col min="2066" max="2066" width="12.28515625" style="938" customWidth="1"/>
    <col min="2067" max="2067" width="6.42578125" style="938" customWidth="1"/>
    <col min="2068" max="2068" width="12.28515625" style="938" customWidth="1"/>
    <col min="2069" max="2069" width="0" style="938" hidden="1" customWidth="1"/>
    <col min="2070" max="2070" width="3.7109375" style="938" customWidth="1"/>
    <col min="2071" max="2071" width="11.140625" style="938" bestFit="1" customWidth="1"/>
    <col min="2072" max="2073" width="10.5703125" style="938"/>
    <col min="2074" max="2074" width="11.140625" style="938" customWidth="1"/>
    <col min="2075" max="2304" width="10.5703125" style="938"/>
    <col min="2305" max="2312" width="0" style="938" hidden="1" customWidth="1"/>
    <col min="2313" max="2313" width="3.7109375" style="938" customWidth="1"/>
    <col min="2314" max="2314" width="3.85546875" style="938" customWidth="1"/>
    <col min="2315" max="2315" width="3.7109375" style="938" customWidth="1"/>
    <col min="2316" max="2316" width="12.7109375" style="938" customWidth="1"/>
    <col min="2317" max="2317" width="52.7109375" style="938" customWidth="1"/>
    <col min="2318" max="2321" width="0" style="938" hidden="1" customWidth="1"/>
    <col min="2322" max="2322" width="12.28515625" style="938" customWidth="1"/>
    <col min="2323" max="2323" width="6.42578125" style="938" customWidth="1"/>
    <col min="2324" max="2324" width="12.28515625" style="938" customWidth="1"/>
    <col min="2325" max="2325" width="0" style="938" hidden="1" customWidth="1"/>
    <col min="2326" max="2326" width="3.7109375" style="938" customWidth="1"/>
    <col min="2327" max="2327" width="11.140625" style="938" bestFit="1" customWidth="1"/>
    <col min="2328" max="2329" width="10.5703125" style="938"/>
    <col min="2330" max="2330" width="11.140625" style="938" customWidth="1"/>
    <col min="2331" max="2560" width="10.5703125" style="938"/>
    <col min="2561" max="2568" width="0" style="938" hidden="1" customWidth="1"/>
    <col min="2569" max="2569" width="3.7109375" style="938" customWidth="1"/>
    <col min="2570" max="2570" width="3.85546875" style="938" customWidth="1"/>
    <col min="2571" max="2571" width="3.7109375" style="938" customWidth="1"/>
    <col min="2572" max="2572" width="12.7109375" style="938" customWidth="1"/>
    <col min="2573" max="2573" width="52.7109375" style="938" customWidth="1"/>
    <col min="2574" max="2577" width="0" style="938" hidden="1" customWidth="1"/>
    <col min="2578" max="2578" width="12.28515625" style="938" customWidth="1"/>
    <col min="2579" max="2579" width="6.42578125" style="938" customWidth="1"/>
    <col min="2580" max="2580" width="12.28515625" style="938" customWidth="1"/>
    <col min="2581" max="2581" width="0" style="938" hidden="1" customWidth="1"/>
    <col min="2582" max="2582" width="3.7109375" style="938" customWidth="1"/>
    <col min="2583" max="2583" width="11.140625" style="938" bestFit="1" customWidth="1"/>
    <col min="2584" max="2585" width="10.5703125" style="938"/>
    <col min="2586" max="2586" width="11.140625" style="938" customWidth="1"/>
    <col min="2587" max="2816" width="10.5703125" style="938"/>
    <col min="2817" max="2824" width="0" style="938" hidden="1" customWidth="1"/>
    <col min="2825" max="2825" width="3.7109375" style="938" customWidth="1"/>
    <col min="2826" max="2826" width="3.85546875" style="938" customWidth="1"/>
    <col min="2827" max="2827" width="3.7109375" style="938" customWidth="1"/>
    <col min="2828" max="2828" width="12.7109375" style="938" customWidth="1"/>
    <col min="2829" max="2829" width="52.7109375" style="938" customWidth="1"/>
    <col min="2830" max="2833" width="0" style="938" hidden="1" customWidth="1"/>
    <col min="2834" max="2834" width="12.28515625" style="938" customWidth="1"/>
    <col min="2835" max="2835" width="6.42578125" style="938" customWidth="1"/>
    <col min="2836" max="2836" width="12.28515625" style="938" customWidth="1"/>
    <col min="2837" max="2837" width="0" style="938" hidden="1" customWidth="1"/>
    <col min="2838" max="2838" width="3.7109375" style="938" customWidth="1"/>
    <col min="2839" max="2839" width="11.140625" style="938" bestFit="1" customWidth="1"/>
    <col min="2840" max="2841" width="10.5703125" style="938"/>
    <col min="2842" max="2842" width="11.140625" style="938" customWidth="1"/>
    <col min="2843" max="3072" width="10.5703125" style="938"/>
    <col min="3073" max="3080" width="0" style="938" hidden="1" customWidth="1"/>
    <col min="3081" max="3081" width="3.7109375" style="938" customWidth="1"/>
    <col min="3082" max="3082" width="3.85546875" style="938" customWidth="1"/>
    <col min="3083" max="3083" width="3.7109375" style="938" customWidth="1"/>
    <col min="3084" max="3084" width="12.7109375" style="938" customWidth="1"/>
    <col min="3085" max="3085" width="52.7109375" style="938" customWidth="1"/>
    <col min="3086" max="3089" width="0" style="938" hidden="1" customWidth="1"/>
    <col min="3090" max="3090" width="12.28515625" style="938" customWidth="1"/>
    <col min="3091" max="3091" width="6.42578125" style="938" customWidth="1"/>
    <col min="3092" max="3092" width="12.28515625" style="938" customWidth="1"/>
    <col min="3093" max="3093" width="0" style="938" hidden="1" customWidth="1"/>
    <col min="3094" max="3094" width="3.7109375" style="938" customWidth="1"/>
    <col min="3095" max="3095" width="11.140625" style="938" bestFit="1" customWidth="1"/>
    <col min="3096" max="3097" width="10.5703125" style="938"/>
    <col min="3098" max="3098" width="11.140625" style="938" customWidth="1"/>
    <col min="3099" max="3328" width="10.5703125" style="938"/>
    <col min="3329" max="3336" width="0" style="938" hidden="1" customWidth="1"/>
    <col min="3337" max="3337" width="3.7109375" style="938" customWidth="1"/>
    <col min="3338" max="3338" width="3.85546875" style="938" customWidth="1"/>
    <col min="3339" max="3339" width="3.7109375" style="938" customWidth="1"/>
    <col min="3340" max="3340" width="12.7109375" style="938" customWidth="1"/>
    <col min="3341" max="3341" width="52.7109375" style="938" customWidth="1"/>
    <col min="3342" max="3345" width="0" style="938" hidden="1" customWidth="1"/>
    <col min="3346" max="3346" width="12.28515625" style="938" customWidth="1"/>
    <col min="3347" max="3347" width="6.42578125" style="938" customWidth="1"/>
    <col min="3348" max="3348" width="12.28515625" style="938" customWidth="1"/>
    <col min="3349" max="3349" width="0" style="938" hidden="1" customWidth="1"/>
    <col min="3350" max="3350" width="3.7109375" style="938" customWidth="1"/>
    <col min="3351" max="3351" width="11.140625" style="938" bestFit="1" customWidth="1"/>
    <col min="3352" max="3353" width="10.5703125" style="938"/>
    <col min="3354" max="3354" width="11.140625" style="938" customWidth="1"/>
    <col min="3355" max="3584" width="10.5703125" style="938"/>
    <col min="3585" max="3592" width="0" style="938" hidden="1" customWidth="1"/>
    <col min="3593" max="3593" width="3.7109375" style="938" customWidth="1"/>
    <col min="3594" max="3594" width="3.85546875" style="938" customWidth="1"/>
    <col min="3595" max="3595" width="3.7109375" style="938" customWidth="1"/>
    <col min="3596" max="3596" width="12.7109375" style="938" customWidth="1"/>
    <col min="3597" max="3597" width="52.7109375" style="938" customWidth="1"/>
    <col min="3598" max="3601" width="0" style="938" hidden="1" customWidth="1"/>
    <col min="3602" max="3602" width="12.28515625" style="938" customWidth="1"/>
    <col min="3603" max="3603" width="6.42578125" style="938" customWidth="1"/>
    <col min="3604" max="3604" width="12.28515625" style="938" customWidth="1"/>
    <col min="3605" max="3605" width="0" style="938" hidden="1" customWidth="1"/>
    <col min="3606" max="3606" width="3.7109375" style="938" customWidth="1"/>
    <col min="3607" max="3607" width="11.140625" style="938" bestFit="1" customWidth="1"/>
    <col min="3608" max="3609" width="10.5703125" style="938"/>
    <col min="3610" max="3610" width="11.140625" style="938" customWidth="1"/>
    <col min="3611" max="3840" width="10.5703125" style="938"/>
    <col min="3841" max="3848" width="0" style="938" hidden="1" customWidth="1"/>
    <col min="3849" max="3849" width="3.7109375" style="938" customWidth="1"/>
    <col min="3850" max="3850" width="3.85546875" style="938" customWidth="1"/>
    <col min="3851" max="3851" width="3.7109375" style="938" customWidth="1"/>
    <col min="3852" max="3852" width="12.7109375" style="938" customWidth="1"/>
    <col min="3853" max="3853" width="52.7109375" style="938" customWidth="1"/>
    <col min="3854" max="3857" width="0" style="938" hidden="1" customWidth="1"/>
    <col min="3858" max="3858" width="12.28515625" style="938" customWidth="1"/>
    <col min="3859" max="3859" width="6.42578125" style="938" customWidth="1"/>
    <col min="3860" max="3860" width="12.28515625" style="938" customWidth="1"/>
    <col min="3861" max="3861" width="0" style="938" hidden="1" customWidth="1"/>
    <col min="3862" max="3862" width="3.7109375" style="938" customWidth="1"/>
    <col min="3863" max="3863" width="11.140625" style="938" bestFit="1" customWidth="1"/>
    <col min="3864" max="3865" width="10.5703125" style="938"/>
    <col min="3866" max="3866" width="11.140625" style="938" customWidth="1"/>
    <col min="3867" max="4096" width="10.5703125" style="938"/>
    <col min="4097" max="4104" width="0" style="938" hidden="1" customWidth="1"/>
    <col min="4105" max="4105" width="3.7109375" style="938" customWidth="1"/>
    <col min="4106" max="4106" width="3.85546875" style="938" customWidth="1"/>
    <col min="4107" max="4107" width="3.7109375" style="938" customWidth="1"/>
    <col min="4108" max="4108" width="12.7109375" style="938" customWidth="1"/>
    <col min="4109" max="4109" width="52.7109375" style="938" customWidth="1"/>
    <col min="4110" max="4113" width="0" style="938" hidden="1" customWidth="1"/>
    <col min="4114" max="4114" width="12.28515625" style="938" customWidth="1"/>
    <col min="4115" max="4115" width="6.42578125" style="938" customWidth="1"/>
    <col min="4116" max="4116" width="12.28515625" style="938" customWidth="1"/>
    <col min="4117" max="4117" width="0" style="938" hidden="1" customWidth="1"/>
    <col min="4118" max="4118" width="3.7109375" style="938" customWidth="1"/>
    <col min="4119" max="4119" width="11.140625" style="938" bestFit="1" customWidth="1"/>
    <col min="4120" max="4121" width="10.5703125" style="938"/>
    <col min="4122" max="4122" width="11.140625" style="938" customWidth="1"/>
    <col min="4123" max="4352" width="10.5703125" style="938"/>
    <col min="4353" max="4360" width="0" style="938" hidden="1" customWidth="1"/>
    <col min="4361" max="4361" width="3.7109375" style="938" customWidth="1"/>
    <col min="4362" max="4362" width="3.85546875" style="938" customWidth="1"/>
    <col min="4363" max="4363" width="3.7109375" style="938" customWidth="1"/>
    <col min="4364" max="4364" width="12.7109375" style="938" customWidth="1"/>
    <col min="4365" max="4365" width="52.7109375" style="938" customWidth="1"/>
    <col min="4366" max="4369" width="0" style="938" hidden="1" customWidth="1"/>
    <col min="4370" max="4370" width="12.28515625" style="938" customWidth="1"/>
    <col min="4371" max="4371" width="6.42578125" style="938" customWidth="1"/>
    <col min="4372" max="4372" width="12.28515625" style="938" customWidth="1"/>
    <col min="4373" max="4373" width="0" style="938" hidden="1" customWidth="1"/>
    <col min="4374" max="4374" width="3.7109375" style="938" customWidth="1"/>
    <col min="4375" max="4375" width="11.140625" style="938" bestFit="1" customWidth="1"/>
    <col min="4376" max="4377" width="10.5703125" style="938"/>
    <col min="4378" max="4378" width="11.140625" style="938" customWidth="1"/>
    <col min="4379" max="4608" width="10.5703125" style="938"/>
    <col min="4609" max="4616" width="0" style="938" hidden="1" customWidth="1"/>
    <col min="4617" max="4617" width="3.7109375" style="938" customWidth="1"/>
    <col min="4618" max="4618" width="3.85546875" style="938" customWidth="1"/>
    <col min="4619" max="4619" width="3.7109375" style="938" customWidth="1"/>
    <col min="4620" max="4620" width="12.7109375" style="938" customWidth="1"/>
    <col min="4621" max="4621" width="52.7109375" style="938" customWidth="1"/>
    <col min="4622" max="4625" width="0" style="938" hidden="1" customWidth="1"/>
    <col min="4626" max="4626" width="12.28515625" style="938" customWidth="1"/>
    <col min="4627" max="4627" width="6.42578125" style="938" customWidth="1"/>
    <col min="4628" max="4628" width="12.28515625" style="938" customWidth="1"/>
    <col min="4629" max="4629" width="0" style="938" hidden="1" customWidth="1"/>
    <col min="4630" max="4630" width="3.7109375" style="938" customWidth="1"/>
    <col min="4631" max="4631" width="11.140625" style="938" bestFit="1" customWidth="1"/>
    <col min="4632" max="4633" width="10.5703125" style="938"/>
    <col min="4634" max="4634" width="11.140625" style="938" customWidth="1"/>
    <col min="4635" max="4864" width="10.5703125" style="938"/>
    <col min="4865" max="4872" width="0" style="938" hidden="1" customWidth="1"/>
    <col min="4873" max="4873" width="3.7109375" style="938" customWidth="1"/>
    <col min="4874" max="4874" width="3.85546875" style="938" customWidth="1"/>
    <col min="4875" max="4875" width="3.7109375" style="938" customWidth="1"/>
    <col min="4876" max="4876" width="12.7109375" style="938" customWidth="1"/>
    <col min="4877" max="4877" width="52.7109375" style="938" customWidth="1"/>
    <col min="4878" max="4881" width="0" style="938" hidden="1" customWidth="1"/>
    <col min="4882" max="4882" width="12.28515625" style="938" customWidth="1"/>
    <col min="4883" max="4883" width="6.42578125" style="938" customWidth="1"/>
    <col min="4884" max="4884" width="12.28515625" style="938" customWidth="1"/>
    <col min="4885" max="4885" width="0" style="938" hidden="1" customWidth="1"/>
    <col min="4886" max="4886" width="3.7109375" style="938" customWidth="1"/>
    <col min="4887" max="4887" width="11.140625" style="938" bestFit="1" customWidth="1"/>
    <col min="4888" max="4889" width="10.5703125" style="938"/>
    <col min="4890" max="4890" width="11.140625" style="938" customWidth="1"/>
    <col min="4891" max="5120" width="10.5703125" style="938"/>
    <col min="5121" max="5128" width="0" style="938" hidden="1" customWidth="1"/>
    <col min="5129" max="5129" width="3.7109375" style="938" customWidth="1"/>
    <col min="5130" max="5130" width="3.85546875" style="938" customWidth="1"/>
    <col min="5131" max="5131" width="3.7109375" style="938" customWidth="1"/>
    <col min="5132" max="5132" width="12.7109375" style="938" customWidth="1"/>
    <col min="5133" max="5133" width="52.7109375" style="938" customWidth="1"/>
    <col min="5134" max="5137" width="0" style="938" hidden="1" customWidth="1"/>
    <col min="5138" max="5138" width="12.28515625" style="938" customWidth="1"/>
    <col min="5139" max="5139" width="6.42578125" style="938" customWidth="1"/>
    <col min="5140" max="5140" width="12.28515625" style="938" customWidth="1"/>
    <col min="5141" max="5141" width="0" style="938" hidden="1" customWidth="1"/>
    <col min="5142" max="5142" width="3.7109375" style="938" customWidth="1"/>
    <col min="5143" max="5143" width="11.140625" style="938" bestFit="1" customWidth="1"/>
    <col min="5144" max="5145" width="10.5703125" style="938"/>
    <col min="5146" max="5146" width="11.140625" style="938" customWidth="1"/>
    <col min="5147" max="5376" width="10.5703125" style="938"/>
    <col min="5377" max="5384" width="0" style="938" hidden="1" customWidth="1"/>
    <col min="5385" max="5385" width="3.7109375" style="938" customWidth="1"/>
    <col min="5386" max="5386" width="3.85546875" style="938" customWidth="1"/>
    <col min="5387" max="5387" width="3.7109375" style="938" customWidth="1"/>
    <col min="5388" max="5388" width="12.7109375" style="938" customWidth="1"/>
    <col min="5389" max="5389" width="52.7109375" style="938" customWidth="1"/>
    <col min="5390" max="5393" width="0" style="938" hidden="1" customWidth="1"/>
    <col min="5394" max="5394" width="12.28515625" style="938" customWidth="1"/>
    <col min="5395" max="5395" width="6.42578125" style="938" customWidth="1"/>
    <col min="5396" max="5396" width="12.28515625" style="938" customWidth="1"/>
    <col min="5397" max="5397" width="0" style="938" hidden="1" customWidth="1"/>
    <col min="5398" max="5398" width="3.7109375" style="938" customWidth="1"/>
    <col min="5399" max="5399" width="11.140625" style="938" bestFit="1" customWidth="1"/>
    <col min="5400" max="5401" width="10.5703125" style="938"/>
    <col min="5402" max="5402" width="11.140625" style="938" customWidth="1"/>
    <col min="5403" max="5632" width="10.5703125" style="938"/>
    <col min="5633" max="5640" width="0" style="938" hidden="1" customWidth="1"/>
    <col min="5641" max="5641" width="3.7109375" style="938" customWidth="1"/>
    <col min="5642" max="5642" width="3.85546875" style="938" customWidth="1"/>
    <col min="5643" max="5643" width="3.7109375" style="938" customWidth="1"/>
    <col min="5644" max="5644" width="12.7109375" style="938" customWidth="1"/>
    <col min="5645" max="5645" width="52.7109375" style="938" customWidth="1"/>
    <col min="5646" max="5649" width="0" style="938" hidden="1" customWidth="1"/>
    <col min="5650" max="5650" width="12.28515625" style="938" customWidth="1"/>
    <col min="5651" max="5651" width="6.42578125" style="938" customWidth="1"/>
    <col min="5652" max="5652" width="12.28515625" style="938" customWidth="1"/>
    <col min="5653" max="5653" width="0" style="938" hidden="1" customWidth="1"/>
    <col min="5654" max="5654" width="3.7109375" style="938" customWidth="1"/>
    <col min="5655" max="5655" width="11.140625" style="938" bestFit="1" customWidth="1"/>
    <col min="5656" max="5657" width="10.5703125" style="938"/>
    <col min="5658" max="5658" width="11.140625" style="938" customWidth="1"/>
    <col min="5659" max="5888" width="10.5703125" style="938"/>
    <col min="5889" max="5896" width="0" style="938" hidden="1" customWidth="1"/>
    <col min="5897" max="5897" width="3.7109375" style="938" customWidth="1"/>
    <col min="5898" max="5898" width="3.85546875" style="938" customWidth="1"/>
    <col min="5899" max="5899" width="3.7109375" style="938" customWidth="1"/>
    <col min="5900" max="5900" width="12.7109375" style="938" customWidth="1"/>
    <col min="5901" max="5901" width="52.7109375" style="938" customWidth="1"/>
    <col min="5902" max="5905" width="0" style="938" hidden="1" customWidth="1"/>
    <col min="5906" max="5906" width="12.28515625" style="938" customWidth="1"/>
    <col min="5907" max="5907" width="6.42578125" style="938" customWidth="1"/>
    <col min="5908" max="5908" width="12.28515625" style="938" customWidth="1"/>
    <col min="5909" max="5909" width="0" style="938" hidden="1" customWidth="1"/>
    <col min="5910" max="5910" width="3.7109375" style="938" customWidth="1"/>
    <col min="5911" max="5911" width="11.140625" style="938" bestFit="1" customWidth="1"/>
    <col min="5912" max="5913" width="10.5703125" style="938"/>
    <col min="5914" max="5914" width="11.140625" style="938" customWidth="1"/>
    <col min="5915" max="6144" width="10.5703125" style="938"/>
    <col min="6145" max="6152" width="0" style="938" hidden="1" customWidth="1"/>
    <col min="6153" max="6153" width="3.7109375" style="938" customWidth="1"/>
    <col min="6154" max="6154" width="3.85546875" style="938" customWidth="1"/>
    <col min="6155" max="6155" width="3.7109375" style="938" customWidth="1"/>
    <col min="6156" max="6156" width="12.7109375" style="938" customWidth="1"/>
    <col min="6157" max="6157" width="52.7109375" style="938" customWidth="1"/>
    <col min="6158" max="6161" width="0" style="938" hidden="1" customWidth="1"/>
    <col min="6162" max="6162" width="12.28515625" style="938" customWidth="1"/>
    <col min="6163" max="6163" width="6.42578125" style="938" customWidth="1"/>
    <col min="6164" max="6164" width="12.28515625" style="938" customWidth="1"/>
    <col min="6165" max="6165" width="0" style="938" hidden="1" customWidth="1"/>
    <col min="6166" max="6166" width="3.7109375" style="938" customWidth="1"/>
    <col min="6167" max="6167" width="11.140625" style="938" bestFit="1" customWidth="1"/>
    <col min="6168" max="6169" width="10.5703125" style="938"/>
    <col min="6170" max="6170" width="11.140625" style="938" customWidth="1"/>
    <col min="6171" max="6400" width="10.5703125" style="938"/>
    <col min="6401" max="6408" width="0" style="938" hidden="1" customWidth="1"/>
    <col min="6409" max="6409" width="3.7109375" style="938" customWidth="1"/>
    <col min="6410" max="6410" width="3.85546875" style="938" customWidth="1"/>
    <col min="6411" max="6411" width="3.7109375" style="938" customWidth="1"/>
    <col min="6412" max="6412" width="12.7109375" style="938" customWidth="1"/>
    <col min="6413" max="6413" width="52.7109375" style="938" customWidth="1"/>
    <col min="6414" max="6417" width="0" style="938" hidden="1" customWidth="1"/>
    <col min="6418" max="6418" width="12.28515625" style="938" customWidth="1"/>
    <col min="6419" max="6419" width="6.42578125" style="938" customWidth="1"/>
    <col min="6420" max="6420" width="12.28515625" style="938" customWidth="1"/>
    <col min="6421" max="6421" width="0" style="938" hidden="1" customWidth="1"/>
    <col min="6422" max="6422" width="3.7109375" style="938" customWidth="1"/>
    <col min="6423" max="6423" width="11.140625" style="938" bestFit="1" customWidth="1"/>
    <col min="6424" max="6425" width="10.5703125" style="938"/>
    <col min="6426" max="6426" width="11.140625" style="938" customWidth="1"/>
    <col min="6427" max="6656" width="10.5703125" style="938"/>
    <col min="6657" max="6664" width="0" style="938" hidden="1" customWidth="1"/>
    <col min="6665" max="6665" width="3.7109375" style="938" customWidth="1"/>
    <col min="6666" max="6666" width="3.85546875" style="938" customWidth="1"/>
    <col min="6667" max="6667" width="3.7109375" style="938" customWidth="1"/>
    <col min="6668" max="6668" width="12.7109375" style="938" customWidth="1"/>
    <col min="6669" max="6669" width="52.7109375" style="938" customWidth="1"/>
    <col min="6670" max="6673" width="0" style="938" hidden="1" customWidth="1"/>
    <col min="6674" max="6674" width="12.28515625" style="938" customWidth="1"/>
    <col min="6675" max="6675" width="6.42578125" style="938" customWidth="1"/>
    <col min="6676" max="6676" width="12.28515625" style="938" customWidth="1"/>
    <col min="6677" max="6677" width="0" style="938" hidden="1" customWidth="1"/>
    <col min="6678" max="6678" width="3.7109375" style="938" customWidth="1"/>
    <col min="6679" max="6679" width="11.140625" style="938" bestFit="1" customWidth="1"/>
    <col min="6680" max="6681" width="10.5703125" style="938"/>
    <col min="6682" max="6682" width="11.140625" style="938" customWidth="1"/>
    <col min="6683" max="6912" width="10.5703125" style="938"/>
    <col min="6913" max="6920" width="0" style="938" hidden="1" customWidth="1"/>
    <col min="6921" max="6921" width="3.7109375" style="938" customWidth="1"/>
    <col min="6922" max="6922" width="3.85546875" style="938" customWidth="1"/>
    <col min="6923" max="6923" width="3.7109375" style="938" customWidth="1"/>
    <col min="6924" max="6924" width="12.7109375" style="938" customWidth="1"/>
    <col min="6925" max="6925" width="52.7109375" style="938" customWidth="1"/>
    <col min="6926" max="6929" width="0" style="938" hidden="1" customWidth="1"/>
    <col min="6930" max="6930" width="12.28515625" style="938" customWidth="1"/>
    <col min="6931" max="6931" width="6.42578125" style="938" customWidth="1"/>
    <col min="6932" max="6932" width="12.28515625" style="938" customWidth="1"/>
    <col min="6933" max="6933" width="0" style="938" hidden="1" customWidth="1"/>
    <col min="6934" max="6934" width="3.7109375" style="938" customWidth="1"/>
    <col min="6935" max="6935" width="11.140625" style="938" bestFit="1" customWidth="1"/>
    <col min="6936" max="6937" width="10.5703125" style="938"/>
    <col min="6938" max="6938" width="11.140625" style="938" customWidth="1"/>
    <col min="6939" max="7168" width="10.5703125" style="938"/>
    <col min="7169" max="7176" width="0" style="938" hidden="1" customWidth="1"/>
    <col min="7177" max="7177" width="3.7109375" style="938" customWidth="1"/>
    <col min="7178" max="7178" width="3.85546875" style="938" customWidth="1"/>
    <col min="7179" max="7179" width="3.7109375" style="938" customWidth="1"/>
    <col min="7180" max="7180" width="12.7109375" style="938" customWidth="1"/>
    <col min="7181" max="7181" width="52.7109375" style="938" customWidth="1"/>
    <col min="7182" max="7185" width="0" style="938" hidden="1" customWidth="1"/>
    <col min="7186" max="7186" width="12.28515625" style="938" customWidth="1"/>
    <col min="7187" max="7187" width="6.42578125" style="938" customWidth="1"/>
    <col min="7188" max="7188" width="12.28515625" style="938" customWidth="1"/>
    <col min="7189" max="7189" width="0" style="938" hidden="1" customWidth="1"/>
    <col min="7190" max="7190" width="3.7109375" style="938" customWidth="1"/>
    <col min="7191" max="7191" width="11.140625" style="938" bestFit="1" customWidth="1"/>
    <col min="7192" max="7193" width="10.5703125" style="938"/>
    <col min="7194" max="7194" width="11.140625" style="938" customWidth="1"/>
    <col min="7195" max="7424" width="10.5703125" style="938"/>
    <col min="7425" max="7432" width="0" style="938" hidden="1" customWidth="1"/>
    <col min="7433" max="7433" width="3.7109375" style="938" customWidth="1"/>
    <col min="7434" max="7434" width="3.85546875" style="938" customWidth="1"/>
    <col min="7435" max="7435" width="3.7109375" style="938" customWidth="1"/>
    <col min="7436" max="7436" width="12.7109375" style="938" customWidth="1"/>
    <col min="7437" max="7437" width="52.7109375" style="938" customWidth="1"/>
    <col min="7438" max="7441" width="0" style="938" hidden="1" customWidth="1"/>
    <col min="7442" max="7442" width="12.28515625" style="938" customWidth="1"/>
    <col min="7443" max="7443" width="6.42578125" style="938" customWidth="1"/>
    <col min="7444" max="7444" width="12.28515625" style="938" customWidth="1"/>
    <col min="7445" max="7445" width="0" style="938" hidden="1" customWidth="1"/>
    <col min="7446" max="7446" width="3.7109375" style="938" customWidth="1"/>
    <col min="7447" max="7447" width="11.140625" style="938" bestFit="1" customWidth="1"/>
    <col min="7448" max="7449" width="10.5703125" style="938"/>
    <col min="7450" max="7450" width="11.140625" style="938" customWidth="1"/>
    <col min="7451" max="7680" width="10.5703125" style="938"/>
    <col min="7681" max="7688" width="0" style="938" hidden="1" customWidth="1"/>
    <col min="7689" max="7689" width="3.7109375" style="938" customWidth="1"/>
    <col min="7690" max="7690" width="3.85546875" style="938" customWidth="1"/>
    <col min="7691" max="7691" width="3.7109375" style="938" customWidth="1"/>
    <col min="7692" max="7692" width="12.7109375" style="938" customWidth="1"/>
    <col min="7693" max="7693" width="52.7109375" style="938" customWidth="1"/>
    <col min="7694" max="7697" width="0" style="938" hidden="1" customWidth="1"/>
    <col min="7698" max="7698" width="12.28515625" style="938" customWidth="1"/>
    <col min="7699" max="7699" width="6.42578125" style="938" customWidth="1"/>
    <col min="7700" max="7700" width="12.28515625" style="938" customWidth="1"/>
    <col min="7701" max="7701" width="0" style="938" hidden="1" customWidth="1"/>
    <col min="7702" max="7702" width="3.7109375" style="938" customWidth="1"/>
    <col min="7703" max="7703" width="11.140625" style="938" bestFit="1" customWidth="1"/>
    <col min="7704" max="7705" width="10.5703125" style="938"/>
    <col min="7706" max="7706" width="11.140625" style="938" customWidth="1"/>
    <col min="7707" max="7936" width="10.5703125" style="938"/>
    <col min="7937" max="7944" width="0" style="938" hidden="1" customWidth="1"/>
    <col min="7945" max="7945" width="3.7109375" style="938" customWidth="1"/>
    <col min="7946" max="7946" width="3.85546875" style="938" customWidth="1"/>
    <col min="7947" max="7947" width="3.7109375" style="938" customWidth="1"/>
    <col min="7948" max="7948" width="12.7109375" style="938" customWidth="1"/>
    <col min="7949" max="7949" width="52.7109375" style="938" customWidth="1"/>
    <col min="7950" max="7953" width="0" style="938" hidden="1" customWidth="1"/>
    <col min="7954" max="7954" width="12.28515625" style="938" customWidth="1"/>
    <col min="7955" max="7955" width="6.42578125" style="938" customWidth="1"/>
    <col min="7956" max="7956" width="12.28515625" style="938" customWidth="1"/>
    <col min="7957" max="7957" width="0" style="938" hidden="1" customWidth="1"/>
    <col min="7958" max="7958" width="3.7109375" style="938" customWidth="1"/>
    <col min="7959" max="7959" width="11.140625" style="938" bestFit="1" customWidth="1"/>
    <col min="7960" max="7961" width="10.5703125" style="938"/>
    <col min="7962" max="7962" width="11.140625" style="938" customWidth="1"/>
    <col min="7963" max="8192" width="10.5703125" style="938"/>
    <col min="8193" max="8200" width="0" style="938" hidden="1" customWidth="1"/>
    <col min="8201" max="8201" width="3.7109375" style="938" customWidth="1"/>
    <col min="8202" max="8202" width="3.85546875" style="938" customWidth="1"/>
    <col min="8203" max="8203" width="3.7109375" style="938" customWidth="1"/>
    <col min="8204" max="8204" width="12.7109375" style="938" customWidth="1"/>
    <col min="8205" max="8205" width="52.7109375" style="938" customWidth="1"/>
    <col min="8206" max="8209" width="0" style="938" hidden="1" customWidth="1"/>
    <col min="8210" max="8210" width="12.28515625" style="938" customWidth="1"/>
    <col min="8211" max="8211" width="6.42578125" style="938" customWidth="1"/>
    <col min="8212" max="8212" width="12.28515625" style="938" customWidth="1"/>
    <col min="8213" max="8213" width="0" style="938" hidden="1" customWidth="1"/>
    <col min="8214" max="8214" width="3.7109375" style="938" customWidth="1"/>
    <col min="8215" max="8215" width="11.140625" style="938" bestFit="1" customWidth="1"/>
    <col min="8216" max="8217" width="10.5703125" style="938"/>
    <col min="8218" max="8218" width="11.140625" style="938" customWidth="1"/>
    <col min="8219" max="8448" width="10.5703125" style="938"/>
    <col min="8449" max="8456" width="0" style="938" hidden="1" customWidth="1"/>
    <col min="8457" max="8457" width="3.7109375" style="938" customWidth="1"/>
    <col min="8458" max="8458" width="3.85546875" style="938" customWidth="1"/>
    <col min="8459" max="8459" width="3.7109375" style="938" customWidth="1"/>
    <col min="8460" max="8460" width="12.7109375" style="938" customWidth="1"/>
    <col min="8461" max="8461" width="52.7109375" style="938" customWidth="1"/>
    <col min="8462" max="8465" width="0" style="938" hidden="1" customWidth="1"/>
    <col min="8466" max="8466" width="12.28515625" style="938" customWidth="1"/>
    <col min="8467" max="8467" width="6.42578125" style="938" customWidth="1"/>
    <col min="8468" max="8468" width="12.28515625" style="938" customWidth="1"/>
    <col min="8469" max="8469" width="0" style="938" hidden="1" customWidth="1"/>
    <col min="8470" max="8470" width="3.7109375" style="938" customWidth="1"/>
    <col min="8471" max="8471" width="11.140625" style="938" bestFit="1" customWidth="1"/>
    <col min="8472" max="8473" width="10.5703125" style="938"/>
    <col min="8474" max="8474" width="11.140625" style="938" customWidth="1"/>
    <col min="8475" max="8704" width="10.5703125" style="938"/>
    <col min="8705" max="8712" width="0" style="938" hidden="1" customWidth="1"/>
    <col min="8713" max="8713" width="3.7109375" style="938" customWidth="1"/>
    <col min="8714" max="8714" width="3.85546875" style="938" customWidth="1"/>
    <col min="8715" max="8715" width="3.7109375" style="938" customWidth="1"/>
    <col min="8716" max="8716" width="12.7109375" style="938" customWidth="1"/>
    <col min="8717" max="8717" width="52.7109375" style="938" customWidth="1"/>
    <col min="8718" max="8721" width="0" style="938" hidden="1" customWidth="1"/>
    <col min="8722" max="8722" width="12.28515625" style="938" customWidth="1"/>
    <col min="8723" max="8723" width="6.42578125" style="938" customWidth="1"/>
    <col min="8724" max="8724" width="12.28515625" style="938" customWidth="1"/>
    <col min="8725" max="8725" width="0" style="938" hidden="1" customWidth="1"/>
    <col min="8726" max="8726" width="3.7109375" style="938" customWidth="1"/>
    <col min="8727" max="8727" width="11.140625" style="938" bestFit="1" customWidth="1"/>
    <col min="8728" max="8729" width="10.5703125" style="938"/>
    <col min="8730" max="8730" width="11.140625" style="938" customWidth="1"/>
    <col min="8731" max="8960" width="10.5703125" style="938"/>
    <col min="8961" max="8968" width="0" style="938" hidden="1" customWidth="1"/>
    <col min="8969" max="8969" width="3.7109375" style="938" customWidth="1"/>
    <col min="8970" max="8970" width="3.85546875" style="938" customWidth="1"/>
    <col min="8971" max="8971" width="3.7109375" style="938" customWidth="1"/>
    <col min="8972" max="8972" width="12.7109375" style="938" customWidth="1"/>
    <col min="8973" max="8973" width="52.7109375" style="938" customWidth="1"/>
    <col min="8974" max="8977" width="0" style="938" hidden="1" customWidth="1"/>
    <col min="8978" max="8978" width="12.28515625" style="938" customWidth="1"/>
    <col min="8979" max="8979" width="6.42578125" style="938" customWidth="1"/>
    <col min="8980" max="8980" width="12.28515625" style="938" customWidth="1"/>
    <col min="8981" max="8981" width="0" style="938" hidden="1" customWidth="1"/>
    <col min="8982" max="8982" width="3.7109375" style="938" customWidth="1"/>
    <col min="8983" max="8983" width="11.140625" style="938" bestFit="1" customWidth="1"/>
    <col min="8984" max="8985" width="10.5703125" style="938"/>
    <col min="8986" max="8986" width="11.140625" style="938" customWidth="1"/>
    <col min="8987" max="9216" width="10.5703125" style="938"/>
    <col min="9217" max="9224" width="0" style="938" hidden="1" customWidth="1"/>
    <col min="9225" max="9225" width="3.7109375" style="938" customWidth="1"/>
    <col min="9226" max="9226" width="3.85546875" style="938" customWidth="1"/>
    <col min="9227" max="9227" width="3.7109375" style="938" customWidth="1"/>
    <col min="9228" max="9228" width="12.7109375" style="938" customWidth="1"/>
    <col min="9229" max="9229" width="52.7109375" style="938" customWidth="1"/>
    <col min="9230" max="9233" width="0" style="938" hidden="1" customWidth="1"/>
    <col min="9234" max="9234" width="12.28515625" style="938" customWidth="1"/>
    <col min="9235" max="9235" width="6.42578125" style="938" customWidth="1"/>
    <col min="9236" max="9236" width="12.28515625" style="938" customWidth="1"/>
    <col min="9237" max="9237" width="0" style="938" hidden="1" customWidth="1"/>
    <col min="9238" max="9238" width="3.7109375" style="938" customWidth="1"/>
    <col min="9239" max="9239" width="11.140625" style="938" bestFit="1" customWidth="1"/>
    <col min="9240" max="9241" width="10.5703125" style="938"/>
    <col min="9242" max="9242" width="11.140625" style="938" customWidth="1"/>
    <col min="9243" max="9472" width="10.5703125" style="938"/>
    <col min="9473" max="9480" width="0" style="938" hidden="1" customWidth="1"/>
    <col min="9481" max="9481" width="3.7109375" style="938" customWidth="1"/>
    <col min="9482" max="9482" width="3.85546875" style="938" customWidth="1"/>
    <col min="9483" max="9483" width="3.7109375" style="938" customWidth="1"/>
    <col min="9484" max="9484" width="12.7109375" style="938" customWidth="1"/>
    <col min="9485" max="9485" width="52.7109375" style="938" customWidth="1"/>
    <col min="9486" max="9489" width="0" style="938" hidden="1" customWidth="1"/>
    <col min="9490" max="9490" width="12.28515625" style="938" customWidth="1"/>
    <col min="9491" max="9491" width="6.42578125" style="938" customWidth="1"/>
    <col min="9492" max="9492" width="12.28515625" style="938" customWidth="1"/>
    <col min="9493" max="9493" width="0" style="938" hidden="1" customWidth="1"/>
    <col min="9494" max="9494" width="3.7109375" style="938" customWidth="1"/>
    <col min="9495" max="9495" width="11.140625" style="938" bestFit="1" customWidth="1"/>
    <col min="9496" max="9497" width="10.5703125" style="938"/>
    <col min="9498" max="9498" width="11.140625" style="938" customWidth="1"/>
    <col min="9499" max="9728" width="10.5703125" style="938"/>
    <col min="9729" max="9736" width="0" style="938" hidden="1" customWidth="1"/>
    <col min="9737" max="9737" width="3.7109375" style="938" customWidth="1"/>
    <col min="9738" max="9738" width="3.85546875" style="938" customWidth="1"/>
    <col min="9739" max="9739" width="3.7109375" style="938" customWidth="1"/>
    <col min="9740" max="9740" width="12.7109375" style="938" customWidth="1"/>
    <col min="9741" max="9741" width="52.7109375" style="938" customWidth="1"/>
    <col min="9742" max="9745" width="0" style="938" hidden="1" customWidth="1"/>
    <col min="9746" max="9746" width="12.28515625" style="938" customWidth="1"/>
    <col min="9747" max="9747" width="6.42578125" style="938" customWidth="1"/>
    <col min="9748" max="9748" width="12.28515625" style="938" customWidth="1"/>
    <col min="9749" max="9749" width="0" style="938" hidden="1" customWidth="1"/>
    <col min="9750" max="9750" width="3.7109375" style="938" customWidth="1"/>
    <col min="9751" max="9751" width="11.140625" style="938" bestFit="1" customWidth="1"/>
    <col min="9752" max="9753" width="10.5703125" style="938"/>
    <col min="9754" max="9754" width="11.140625" style="938" customWidth="1"/>
    <col min="9755" max="9984" width="10.5703125" style="938"/>
    <col min="9985" max="9992" width="0" style="938" hidden="1" customWidth="1"/>
    <col min="9993" max="9993" width="3.7109375" style="938" customWidth="1"/>
    <col min="9994" max="9994" width="3.85546875" style="938" customWidth="1"/>
    <col min="9995" max="9995" width="3.7109375" style="938" customWidth="1"/>
    <col min="9996" max="9996" width="12.7109375" style="938" customWidth="1"/>
    <col min="9997" max="9997" width="52.7109375" style="938" customWidth="1"/>
    <col min="9998" max="10001" width="0" style="938" hidden="1" customWidth="1"/>
    <col min="10002" max="10002" width="12.28515625" style="938" customWidth="1"/>
    <col min="10003" max="10003" width="6.42578125" style="938" customWidth="1"/>
    <col min="10004" max="10004" width="12.28515625" style="938" customWidth="1"/>
    <col min="10005" max="10005" width="0" style="938" hidden="1" customWidth="1"/>
    <col min="10006" max="10006" width="3.7109375" style="938" customWidth="1"/>
    <col min="10007" max="10007" width="11.140625" style="938" bestFit="1" customWidth="1"/>
    <col min="10008" max="10009" width="10.5703125" style="938"/>
    <col min="10010" max="10010" width="11.140625" style="938" customWidth="1"/>
    <col min="10011" max="10240" width="10.5703125" style="938"/>
    <col min="10241" max="10248" width="0" style="938" hidden="1" customWidth="1"/>
    <col min="10249" max="10249" width="3.7109375" style="938" customWidth="1"/>
    <col min="10250" max="10250" width="3.85546875" style="938" customWidth="1"/>
    <col min="10251" max="10251" width="3.7109375" style="938" customWidth="1"/>
    <col min="10252" max="10252" width="12.7109375" style="938" customWidth="1"/>
    <col min="10253" max="10253" width="52.7109375" style="938" customWidth="1"/>
    <col min="10254" max="10257" width="0" style="938" hidden="1" customWidth="1"/>
    <col min="10258" max="10258" width="12.28515625" style="938" customWidth="1"/>
    <col min="10259" max="10259" width="6.42578125" style="938" customWidth="1"/>
    <col min="10260" max="10260" width="12.28515625" style="938" customWidth="1"/>
    <col min="10261" max="10261" width="0" style="938" hidden="1" customWidth="1"/>
    <col min="10262" max="10262" width="3.7109375" style="938" customWidth="1"/>
    <col min="10263" max="10263" width="11.140625" style="938" bestFit="1" customWidth="1"/>
    <col min="10264" max="10265" width="10.5703125" style="938"/>
    <col min="10266" max="10266" width="11.140625" style="938" customWidth="1"/>
    <col min="10267" max="10496" width="10.5703125" style="938"/>
    <col min="10497" max="10504" width="0" style="938" hidden="1" customWidth="1"/>
    <col min="10505" max="10505" width="3.7109375" style="938" customWidth="1"/>
    <col min="10506" max="10506" width="3.85546875" style="938" customWidth="1"/>
    <col min="10507" max="10507" width="3.7109375" style="938" customWidth="1"/>
    <col min="10508" max="10508" width="12.7109375" style="938" customWidth="1"/>
    <col min="10509" max="10509" width="52.7109375" style="938" customWidth="1"/>
    <col min="10510" max="10513" width="0" style="938" hidden="1" customWidth="1"/>
    <col min="10514" max="10514" width="12.28515625" style="938" customWidth="1"/>
    <col min="10515" max="10515" width="6.42578125" style="938" customWidth="1"/>
    <col min="10516" max="10516" width="12.28515625" style="938" customWidth="1"/>
    <col min="10517" max="10517" width="0" style="938" hidden="1" customWidth="1"/>
    <col min="10518" max="10518" width="3.7109375" style="938" customWidth="1"/>
    <col min="10519" max="10519" width="11.140625" style="938" bestFit="1" customWidth="1"/>
    <col min="10520" max="10521" width="10.5703125" style="938"/>
    <col min="10522" max="10522" width="11.140625" style="938" customWidth="1"/>
    <col min="10523" max="10752" width="10.5703125" style="938"/>
    <col min="10753" max="10760" width="0" style="938" hidden="1" customWidth="1"/>
    <col min="10761" max="10761" width="3.7109375" style="938" customWidth="1"/>
    <col min="10762" max="10762" width="3.85546875" style="938" customWidth="1"/>
    <col min="10763" max="10763" width="3.7109375" style="938" customWidth="1"/>
    <col min="10764" max="10764" width="12.7109375" style="938" customWidth="1"/>
    <col min="10765" max="10765" width="52.7109375" style="938" customWidth="1"/>
    <col min="10766" max="10769" width="0" style="938" hidden="1" customWidth="1"/>
    <col min="10770" max="10770" width="12.28515625" style="938" customWidth="1"/>
    <col min="10771" max="10771" width="6.42578125" style="938" customWidth="1"/>
    <col min="10772" max="10772" width="12.28515625" style="938" customWidth="1"/>
    <col min="10773" max="10773" width="0" style="938" hidden="1" customWidth="1"/>
    <col min="10774" max="10774" width="3.7109375" style="938" customWidth="1"/>
    <col min="10775" max="10775" width="11.140625" style="938" bestFit="1" customWidth="1"/>
    <col min="10776" max="10777" width="10.5703125" style="938"/>
    <col min="10778" max="10778" width="11.140625" style="938" customWidth="1"/>
    <col min="10779" max="11008" width="10.5703125" style="938"/>
    <col min="11009" max="11016" width="0" style="938" hidden="1" customWidth="1"/>
    <col min="11017" max="11017" width="3.7109375" style="938" customWidth="1"/>
    <col min="11018" max="11018" width="3.85546875" style="938" customWidth="1"/>
    <col min="11019" max="11019" width="3.7109375" style="938" customWidth="1"/>
    <col min="11020" max="11020" width="12.7109375" style="938" customWidth="1"/>
    <col min="11021" max="11021" width="52.7109375" style="938" customWidth="1"/>
    <col min="11022" max="11025" width="0" style="938" hidden="1" customWidth="1"/>
    <col min="11026" max="11026" width="12.28515625" style="938" customWidth="1"/>
    <col min="11027" max="11027" width="6.42578125" style="938" customWidth="1"/>
    <col min="11028" max="11028" width="12.28515625" style="938" customWidth="1"/>
    <col min="11029" max="11029" width="0" style="938" hidden="1" customWidth="1"/>
    <col min="11030" max="11030" width="3.7109375" style="938" customWidth="1"/>
    <col min="11031" max="11031" width="11.140625" style="938" bestFit="1" customWidth="1"/>
    <col min="11032" max="11033" width="10.5703125" style="938"/>
    <col min="11034" max="11034" width="11.140625" style="938" customWidth="1"/>
    <col min="11035" max="11264" width="10.5703125" style="938"/>
    <col min="11265" max="11272" width="0" style="938" hidden="1" customWidth="1"/>
    <col min="11273" max="11273" width="3.7109375" style="938" customWidth="1"/>
    <col min="11274" max="11274" width="3.85546875" style="938" customWidth="1"/>
    <col min="11275" max="11275" width="3.7109375" style="938" customWidth="1"/>
    <col min="11276" max="11276" width="12.7109375" style="938" customWidth="1"/>
    <col min="11277" max="11277" width="52.7109375" style="938" customWidth="1"/>
    <col min="11278" max="11281" width="0" style="938" hidden="1" customWidth="1"/>
    <col min="11282" max="11282" width="12.28515625" style="938" customWidth="1"/>
    <col min="11283" max="11283" width="6.42578125" style="938" customWidth="1"/>
    <col min="11284" max="11284" width="12.28515625" style="938" customWidth="1"/>
    <col min="11285" max="11285" width="0" style="938" hidden="1" customWidth="1"/>
    <col min="11286" max="11286" width="3.7109375" style="938" customWidth="1"/>
    <col min="11287" max="11287" width="11.140625" style="938" bestFit="1" customWidth="1"/>
    <col min="11288" max="11289" width="10.5703125" style="938"/>
    <col min="11290" max="11290" width="11.140625" style="938" customWidth="1"/>
    <col min="11291" max="11520" width="10.5703125" style="938"/>
    <col min="11521" max="11528" width="0" style="938" hidden="1" customWidth="1"/>
    <col min="11529" max="11529" width="3.7109375" style="938" customWidth="1"/>
    <col min="11530" max="11530" width="3.85546875" style="938" customWidth="1"/>
    <col min="11531" max="11531" width="3.7109375" style="938" customWidth="1"/>
    <col min="11532" max="11532" width="12.7109375" style="938" customWidth="1"/>
    <col min="11533" max="11533" width="52.7109375" style="938" customWidth="1"/>
    <col min="11534" max="11537" width="0" style="938" hidden="1" customWidth="1"/>
    <col min="11538" max="11538" width="12.28515625" style="938" customWidth="1"/>
    <col min="11539" max="11539" width="6.42578125" style="938" customWidth="1"/>
    <col min="11540" max="11540" width="12.28515625" style="938" customWidth="1"/>
    <col min="11541" max="11541" width="0" style="938" hidden="1" customWidth="1"/>
    <col min="11542" max="11542" width="3.7109375" style="938" customWidth="1"/>
    <col min="11543" max="11543" width="11.140625" style="938" bestFit="1" customWidth="1"/>
    <col min="11544" max="11545" width="10.5703125" style="938"/>
    <col min="11546" max="11546" width="11.140625" style="938" customWidth="1"/>
    <col min="11547" max="11776" width="10.5703125" style="938"/>
    <col min="11777" max="11784" width="0" style="938" hidden="1" customWidth="1"/>
    <col min="11785" max="11785" width="3.7109375" style="938" customWidth="1"/>
    <col min="11786" max="11786" width="3.85546875" style="938" customWidth="1"/>
    <col min="11787" max="11787" width="3.7109375" style="938" customWidth="1"/>
    <col min="11788" max="11788" width="12.7109375" style="938" customWidth="1"/>
    <col min="11789" max="11789" width="52.7109375" style="938" customWidth="1"/>
    <col min="11790" max="11793" width="0" style="938" hidden="1" customWidth="1"/>
    <col min="11794" max="11794" width="12.28515625" style="938" customWidth="1"/>
    <col min="11795" max="11795" width="6.42578125" style="938" customWidth="1"/>
    <col min="11796" max="11796" width="12.28515625" style="938" customWidth="1"/>
    <col min="11797" max="11797" width="0" style="938" hidden="1" customWidth="1"/>
    <col min="11798" max="11798" width="3.7109375" style="938" customWidth="1"/>
    <col min="11799" max="11799" width="11.140625" style="938" bestFit="1" customWidth="1"/>
    <col min="11800" max="11801" width="10.5703125" style="938"/>
    <col min="11802" max="11802" width="11.140625" style="938" customWidth="1"/>
    <col min="11803" max="12032" width="10.5703125" style="938"/>
    <col min="12033" max="12040" width="0" style="938" hidden="1" customWidth="1"/>
    <col min="12041" max="12041" width="3.7109375" style="938" customWidth="1"/>
    <col min="12042" max="12042" width="3.85546875" style="938" customWidth="1"/>
    <col min="12043" max="12043" width="3.7109375" style="938" customWidth="1"/>
    <col min="12044" max="12044" width="12.7109375" style="938" customWidth="1"/>
    <col min="12045" max="12045" width="52.7109375" style="938" customWidth="1"/>
    <col min="12046" max="12049" width="0" style="938" hidden="1" customWidth="1"/>
    <col min="12050" max="12050" width="12.28515625" style="938" customWidth="1"/>
    <col min="12051" max="12051" width="6.42578125" style="938" customWidth="1"/>
    <col min="12052" max="12052" width="12.28515625" style="938" customWidth="1"/>
    <col min="12053" max="12053" width="0" style="938" hidden="1" customWidth="1"/>
    <col min="12054" max="12054" width="3.7109375" style="938" customWidth="1"/>
    <col min="12055" max="12055" width="11.140625" style="938" bestFit="1" customWidth="1"/>
    <col min="12056" max="12057" width="10.5703125" style="938"/>
    <col min="12058" max="12058" width="11.140625" style="938" customWidth="1"/>
    <col min="12059" max="12288" width="10.5703125" style="938"/>
    <col min="12289" max="12296" width="0" style="938" hidden="1" customWidth="1"/>
    <col min="12297" max="12297" width="3.7109375" style="938" customWidth="1"/>
    <col min="12298" max="12298" width="3.85546875" style="938" customWidth="1"/>
    <col min="12299" max="12299" width="3.7109375" style="938" customWidth="1"/>
    <col min="12300" max="12300" width="12.7109375" style="938" customWidth="1"/>
    <col min="12301" max="12301" width="52.7109375" style="938" customWidth="1"/>
    <col min="12302" max="12305" width="0" style="938" hidden="1" customWidth="1"/>
    <col min="12306" max="12306" width="12.28515625" style="938" customWidth="1"/>
    <col min="12307" max="12307" width="6.42578125" style="938" customWidth="1"/>
    <col min="12308" max="12308" width="12.28515625" style="938" customWidth="1"/>
    <col min="12309" max="12309" width="0" style="938" hidden="1" customWidth="1"/>
    <col min="12310" max="12310" width="3.7109375" style="938" customWidth="1"/>
    <col min="12311" max="12311" width="11.140625" style="938" bestFit="1" customWidth="1"/>
    <col min="12312" max="12313" width="10.5703125" style="938"/>
    <col min="12314" max="12314" width="11.140625" style="938" customWidth="1"/>
    <col min="12315" max="12544" width="10.5703125" style="938"/>
    <col min="12545" max="12552" width="0" style="938" hidden="1" customWidth="1"/>
    <col min="12553" max="12553" width="3.7109375" style="938" customWidth="1"/>
    <col min="12554" max="12554" width="3.85546875" style="938" customWidth="1"/>
    <col min="12555" max="12555" width="3.7109375" style="938" customWidth="1"/>
    <col min="12556" max="12556" width="12.7109375" style="938" customWidth="1"/>
    <col min="12557" max="12557" width="52.7109375" style="938" customWidth="1"/>
    <col min="12558" max="12561" width="0" style="938" hidden="1" customWidth="1"/>
    <col min="12562" max="12562" width="12.28515625" style="938" customWidth="1"/>
    <col min="12563" max="12563" width="6.42578125" style="938" customWidth="1"/>
    <col min="12564" max="12564" width="12.28515625" style="938" customWidth="1"/>
    <col min="12565" max="12565" width="0" style="938" hidden="1" customWidth="1"/>
    <col min="12566" max="12566" width="3.7109375" style="938" customWidth="1"/>
    <col min="12567" max="12567" width="11.140625" style="938" bestFit="1" customWidth="1"/>
    <col min="12568" max="12569" width="10.5703125" style="938"/>
    <col min="12570" max="12570" width="11.140625" style="938" customWidth="1"/>
    <col min="12571" max="12800" width="10.5703125" style="938"/>
    <col min="12801" max="12808" width="0" style="938" hidden="1" customWidth="1"/>
    <col min="12809" max="12809" width="3.7109375" style="938" customWidth="1"/>
    <col min="12810" max="12810" width="3.85546875" style="938" customWidth="1"/>
    <col min="12811" max="12811" width="3.7109375" style="938" customWidth="1"/>
    <col min="12812" max="12812" width="12.7109375" style="938" customWidth="1"/>
    <col min="12813" max="12813" width="52.7109375" style="938" customWidth="1"/>
    <col min="12814" max="12817" width="0" style="938" hidden="1" customWidth="1"/>
    <col min="12818" max="12818" width="12.28515625" style="938" customWidth="1"/>
    <col min="12819" max="12819" width="6.42578125" style="938" customWidth="1"/>
    <col min="12820" max="12820" width="12.28515625" style="938" customWidth="1"/>
    <col min="12821" max="12821" width="0" style="938" hidden="1" customWidth="1"/>
    <col min="12822" max="12822" width="3.7109375" style="938" customWidth="1"/>
    <col min="12823" max="12823" width="11.140625" style="938" bestFit="1" customWidth="1"/>
    <col min="12824" max="12825" width="10.5703125" style="938"/>
    <col min="12826" max="12826" width="11.140625" style="938" customWidth="1"/>
    <col min="12827" max="13056" width="10.5703125" style="938"/>
    <col min="13057" max="13064" width="0" style="938" hidden="1" customWidth="1"/>
    <col min="13065" max="13065" width="3.7109375" style="938" customWidth="1"/>
    <col min="13066" max="13066" width="3.85546875" style="938" customWidth="1"/>
    <col min="13067" max="13067" width="3.7109375" style="938" customWidth="1"/>
    <col min="13068" max="13068" width="12.7109375" style="938" customWidth="1"/>
    <col min="13069" max="13069" width="52.7109375" style="938" customWidth="1"/>
    <col min="13070" max="13073" width="0" style="938" hidden="1" customWidth="1"/>
    <col min="13074" max="13074" width="12.28515625" style="938" customWidth="1"/>
    <col min="13075" max="13075" width="6.42578125" style="938" customWidth="1"/>
    <col min="13076" max="13076" width="12.28515625" style="938" customWidth="1"/>
    <col min="13077" max="13077" width="0" style="938" hidden="1" customWidth="1"/>
    <col min="13078" max="13078" width="3.7109375" style="938" customWidth="1"/>
    <col min="13079" max="13079" width="11.140625" style="938" bestFit="1" customWidth="1"/>
    <col min="13080" max="13081" width="10.5703125" style="938"/>
    <col min="13082" max="13082" width="11.140625" style="938" customWidth="1"/>
    <col min="13083" max="13312" width="10.5703125" style="938"/>
    <col min="13313" max="13320" width="0" style="938" hidden="1" customWidth="1"/>
    <col min="13321" max="13321" width="3.7109375" style="938" customWidth="1"/>
    <col min="13322" max="13322" width="3.85546875" style="938" customWidth="1"/>
    <col min="13323" max="13323" width="3.7109375" style="938" customWidth="1"/>
    <col min="13324" max="13324" width="12.7109375" style="938" customWidth="1"/>
    <col min="13325" max="13325" width="52.7109375" style="938" customWidth="1"/>
    <col min="13326" max="13329" width="0" style="938" hidden="1" customWidth="1"/>
    <col min="13330" max="13330" width="12.28515625" style="938" customWidth="1"/>
    <col min="13331" max="13331" width="6.42578125" style="938" customWidth="1"/>
    <col min="13332" max="13332" width="12.28515625" style="938" customWidth="1"/>
    <col min="13333" max="13333" width="0" style="938" hidden="1" customWidth="1"/>
    <col min="13334" max="13334" width="3.7109375" style="938" customWidth="1"/>
    <col min="13335" max="13335" width="11.140625" style="938" bestFit="1" customWidth="1"/>
    <col min="13336" max="13337" width="10.5703125" style="938"/>
    <col min="13338" max="13338" width="11.140625" style="938" customWidth="1"/>
    <col min="13339" max="13568" width="10.5703125" style="938"/>
    <col min="13569" max="13576" width="0" style="938" hidden="1" customWidth="1"/>
    <col min="13577" max="13577" width="3.7109375" style="938" customWidth="1"/>
    <col min="13578" max="13578" width="3.85546875" style="938" customWidth="1"/>
    <col min="13579" max="13579" width="3.7109375" style="938" customWidth="1"/>
    <col min="13580" max="13580" width="12.7109375" style="938" customWidth="1"/>
    <col min="13581" max="13581" width="52.7109375" style="938" customWidth="1"/>
    <col min="13582" max="13585" width="0" style="938" hidden="1" customWidth="1"/>
    <col min="13586" max="13586" width="12.28515625" style="938" customWidth="1"/>
    <col min="13587" max="13587" width="6.42578125" style="938" customWidth="1"/>
    <col min="13588" max="13588" width="12.28515625" style="938" customWidth="1"/>
    <col min="13589" max="13589" width="0" style="938" hidden="1" customWidth="1"/>
    <col min="13590" max="13590" width="3.7109375" style="938" customWidth="1"/>
    <col min="13591" max="13591" width="11.140625" style="938" bestFit="1" customWidth="1"/>
    <col min="13592" max="13593" width="10.5703125" style="938"/>
    <col min="13594" max="13594" width="11.140625" style="938" customWidth="1"/>
    <col min="13595" max="13824" width="10.5703125" style="938"/>
    <col min="13825" max="13832" width="0" style="938" hidden="1" customWidth="1"/>
    <col min="13833" max="13833" width="3.7109375" style="938" customWidth="1"/>
    <col min="13834" max="13834" width="3.85546875" style="938" customWidth="1"/>
    <col min="13835" max="13835" width="3.7109375" style="938" customWidth="1"/>
    <col min="13836" max="13836" width="12.7109375" style="938" customWidth="1"/>
    <col min="13837" max="13837" width="52.7109375" style="938" customWidth="1"/>
    <col min="13838" max="13841" width="0" style="938" hidden="1" customWidth="1"/>
    <col min="13842" max="13842" width="12.28515625" style="938" customWidth="1"/>
    <col min="13843" max="13843" width="6.42578125" style="938" customWidth="1"/>
    <col min="13844" max="13844" width="12.28515625" style="938" customWidth="1"/>
    <col min="13845" max="13845" width="0" style="938" hidden="1" customWidth="1"/>
    <col min="13846" max="13846" width="3.7109375" style="938" customWidth="1"/>
    <col min="13847" max="13847" width="11.140625" style="938" bestFit="1" customWidth="1"/>
    <col min="13848" max="13849" width="10.5703125" style="938"/>
    <col min="13850" max="13850" width="11.140625" style="938" customWidth="1"/>
    <col min="13851" max="14080" width="10.5703125" style="938"/>
    <col min="14081" max="14088" width="0" style="938" hidden="1" customWidth="1"/>
    <col min="14089" max="14089" width="3.7109375" style="938" customWidth="1"/>
    <col min="14090" max="14090" width="3.85546875" style="938" customWidth="1"/>
    <col min="14091" max="14091" width="3.7109375" style="938" customWidth="1"/>
    <col min="14092" max="14092" width="12.7109375" style="938" customWidth="1"/>
    <col min="14093" max="14093" width="52.7109375" style="938" customWidth="1"/>
    <col min="14094" max="14097" width="0" style="938" hidden="1" customWidth="1"/>
    <col min="14098" max="14098" width="12.28515625" style="938" customWidth="1"/>
    <col min="14099" max="14099" width="6.42578125" style="938" customWidth="1"/>
    <col min="14100" max="14100" width="12.28515625" style="938" customWidth="1"/>
    <col min="14101" max="14101" width="0" style="938" hidden="1" customWidth="1"/>
    <col min="14102" max="14102" width="3.7109375" style="938" customWidth="1"/>
    <col min="14103" max="14103" width="11.140625" style="938" bestFit="1" customWidth="1"/>
    <col min="14104" max="14105" width="10.5703125" style="938"/>
    <col min="14106" max="14106" width="11.140625" style="938" customWidth="1"/>
    <col min="14107" max="14336" width="10.5703125" style="938"/>
    <col min="14337" max="14344" width="0" style="938" hidden="1" customWidth="1"/>
    <col min="14345" max="14345" width="3.7109375" style="938" customWidth="1"/>
    <col min="14346" max="14346" width="3.85546875" style="938" customWidth="1"/>
    <col min="14347" max="14347" width="3.7109375" style="938" customWidth="1"/>
    <col min="14348" max="14348" width="12.7109375" style="938" customWidth="1"/>
    <col min="14349" max="14349" width="52.7109375" style="938" customWidth="1"/>
    <col min="14350" max="14353" width="0" style="938" hidden="1" customWidth="1"/>
    <col min="14354" max="14354" width="12.28515625" style="938" customWidth="1"/>
    <col min="14355" max="14355" width="6.42578125" style="938" customWidth="1"/>
    <col min="14356" max="14356" width="12.28515625" style="938" customWidth="1"/>
    <col min="14357" max="14357" width="0" style="938" hidden="1" customWidth="1"/>
    <col min="14358" max="14358" width="3.7109375" style="938" customWidth="1"/>
    <col min="14359" max="14359" width="11.140625" style="938" bestFit="1" customWidth="1"/>
    <col min="14360" max="14361" width="10.5703125" style="938"/>
    <col min="14362" max="14362" width="11.140625" style="938" customWidth="1"/>
    <col min="14363" max="14592" width="10.5703125" style="938"/>
    <col min="14593" max="14600" width="0" style="938" hidden="1" customWidth="1"/>
    <col min="14601" max="14601" width="3.7109375" style="938" customWidth="1"/>
    <col min="14602" max="14602" width="3.85546875" style="938" customWidth="1"/>
    <col min="14603" max="14603" width="3.7109375" style="938" customWidth="1"/>
    <col min="14604" max="14604" width="12.7109375" style="938" customWidth="1"/>
    <col min="14605" max="14605" width="52.7109375" style="938" customWidth="1"/>
    <col min="14606" max="14609" width="0" style="938" hidden="1" customWidth="1"/>
    <col min="14610" max="14610" width="12.28515625" style="938" customWidth="1"/>
    <col min="14611" max="14611" width="6.42578125" style="938" customWidth="1"/>
    <col min="14612" max="14612" width="12.28515625" style="938" customWidth="1"/>
    <col min="14613" max="14613" width="0" style="938" hidden="1" customWidth="1"/>
    <col min="14614" max="14614" width="3.7109375" style="938" customWidth="1"/>
    <col min="14615" max="14615" width="11.140625" style="938" bestFit="1" customWidth="1"/>
    <col min="14616" max="14617" width="10.5703125" style="938"/>
    <col min="14618" max="14618" width="11.140625" style="938" customWidth="1"/>
    <col min="14619" max="14848" width="10.5703125" style="938"/>
    <col min="14849" max="14856" width="0" style="938" hidden="1" customWidth="1"/>
    <col min="14857" max="14857" width="3.7109375" style="938" customWidth="1"/>
    <col min="14858" max="14858" width="3.85546875" style="938" customWidth="1"/>
    <col min="14859" max="14859" width="3.7109375" style="938" customWidth="1"/>
    <col min="14860" max="14860" width="12.7109375" style="938" customWidth="1"/>
    <col min="14861" max="14861" width="52.7109375" style="938" customWidth="1"/>
    <col min="14862" max="14865" width="0" style="938" hidden="1" customWidth="1"/>
    <col min="14866" max="14866" width="12.28515625" style="938" customWidth="1"/>
    <col min="14867" max="14867" width="6.42578125" style="938" customWidth="1"/>
    <col min="14868" max="14868" width="12.28515625" style="938" customWidth="1"/>
    <col min="14869" max="14869" width="0" style="938" hidden="1" customWidth="1"/>
    <col min="14870" max="14870" width="3.7109375" style="938" customWidth="1"/>
    <col min="14871" max="14871" width="11.140625" style="938" bestFit="1" customWidth="1"/>
    <col min="14872" max="14873" width="10.5703125" style="938"/>
    <col min="14874" max="14874" width="11.140625" style="938" customWidth="1"/>
    <col min="14875" max="15104" width="10.5703125" style="938"/>
    <col min="15105" max="15112" width="0" style="938" hidden="1" customWidth="1"/>
    <col min="15113" max="15113" width="3.7109375" style="938" customWidth="1"/>
    <col min="15114" max="15114" width="3.85546875" style="938" customWidth="1"/>
    <col min="15115" max="15115" width="3.7109375" style="938" customWidth="1"/>
    <col min="15116" max="15116" width="12.7109375" style="938" customWidth="1"/>
    <col min="15117" max="15117" width="52.7109375" style="938" customWidth="1"/>
    <col min="15118" max="15121" width="0" style="938" hidden="1" customWidth="1"/>
    <col min="15122" max="15122" width="12.28515625" style="938" customWidth="1"/>
    <col min="15123" max="15123" width="6.42578125" style="938" customWidth="1"/>
    <col min="15124" max="15124" width="12.28515625" style="938" customWidth="1"/>
    <col min="15125" max="15125" width="0" style="938" hidden="1" customWidth="1"/>
    <col min="15126" max="15126" width="3.7109375" style="938" customWidth="1"/>
    <col min="15127" max="15127" width="11.140625" style="938" bestFit="1" customWidth="1"/>
    <col min="15128" max="15129" width="10.5703125" style="938"/>
    <col min="15130" max="15130" width="11.140625" style="938" customWidth="1"/>
    <col min="15131" max="15360" width="10.5703125" style="938"/>
    <col min="15361" max="15368" width="0" style="938" hidden="1" customWidth="1"/>
    <col min="15369" max="15369" width="3.7109375" style="938" customWidth="1"/>
    <col min="15370" max="15370" width="3.85546875" style="938" customWidth="1"/>
    <col min="15371" max="15371" width="3.7109375" style="938" customWidth="1"/>
    <col min="15372" max="15372" width="12.7109375" style="938" customWidth="1"/>
    <col min="15373" max="15373" width="52.7109375" style="938" customWidth="1"/>
    <col min="15374" max="15377" width="0" style="938" hidden="1" customWidth="1"/>
    <col min="15378" max="15378" width="12.28515625" style="938" customWidth="1"/>
    <col min="15379" max="15379" width="6.42578125" style="938" customWidth="1"/>
    <col min="15380" max="15380" width="12.28515625" style="938" customWidth="1"/>
    <col min="15381" max="15381" width="0" style="938" hidden="1" customWidth="1"/>
    <col min="15382" max="15382" width="3.7109375" style="938" customWidth="1"/>
    <col min="15383" max="15383" width="11.140625" style="938" bestFit="1" customWidth="1"/>
    <col min="15384" max="15385" width="10.5703125" style="938"/>
    <col min="15386" max="15386" width="11.140625" style="938" customWidth="1"/>
    <col min="15387" max="15616" width="10.5703125" style="938"/>
    <col min="15617" max="15624" width="0" style="938" hidden="1" customWidth="1"/>
    <col min="15625" max="15625" width="3.7109375" style="938" customWidth="1"/>
    <col min="15626" max="15626" width="3.85546875" style="938" customWidth="1"/>
    <col min="15627" max="15627" width="3.7109375" style="938" customWidth="1"/>
    <col min="15628" max="15628" width="12.7109375" style="938" customWidth="1"/>
    <col min="15629" max="15629" width="52.7109375" style="938" customWidth="1"/>
    <col min="15630" max="15633" width="0" style="938" hidden="1" customWidth="1"/>
    <col min="15634" max="15634" width="12.28515625" style="938" customWidth="1"/>
    <col min="15635" max="15635" width="6.42578125" style="938" customWidth="1"/>
    <col min="15636" max="15636" width="12.28515625" style="938" customWidth="1"/>
    <col min="15637" max="15637" width="0" style="938" hidden="1" customWidth="1"/>
    <col min="15638" max="15638" width="3.7109375" style="938" customWidth="1"/>
    <col min="15639" max="15639" width="11.140625" style="938" bestFit="1" customWidth="1"/>
    <col min="15640" max="15641" width="10.5703125" style="938"/>
    <col min="15642" max="15642" width="11.140625" style="938" customWidth="1"/>
    <col min="15643" max="15872" width="10.5703125" style="938"/>
    <col min="15873" max="15880" width="0" style="938" hidden="1" customWidth="1"/>
    <col min="15881" max="15881" width="3.7109375" style="938" customWidth="1"/>
    <col min="15882" max="15882" width="3.85546875" style="938" customWidth="1"/>
    <col min="15883" max="15883" width="3.7109375" style="938" customWidth="1"/>
    <col min="15884" max="15884" width="12.7109375" style="938" customWidth="1"/>
    <col min="15885" max="15885" width="52.7109375" style="938" customWidth="1"/>
    <col min="15886" max="15889" width="0" style="938" hidden="1" customWidth="1"/>
    <col min="15890" max="15890" width="12.28515625" style="938" customWidth="1"/>
    <col min="15891" max="15891" width="6.42578125" style="938" customWidth="1"/>
    <col min="15892" max="15892" width="12.28515625" style="938" customWidth="1"/>
    <col min="15893" max="15893" width="0" style="938" hidden="1" customWidth="1"/>
    <col min="15894" max="15894" width="3.7109375" style="938" customWidth="1"/>
    <col min="15895" max="15895" width="11.140625" style="938" bestFit="1" customWidth="1"/>
    <col min="15896" max="15897" width="10.5703125" style="938"/>
    <col min="15898" max="15898" width="11.140625" style="938" customWidth="1"/>
    <col min="15899" max="16128" width="10.5703125" style="938"/>
    <col min="16129" max="16136" width="0" style="938" hidden="1" customWidth="1"/>
    <col min="16137" max="16137" width="3.7109375" style="938" customWidth="1"/>
    <col min="16138" max="16138" width="3.85546875" style="938" customWidth="1"/>
    <col min="16139" max="16139" width="3.7109375" style="938" customWidth="1"/>
    <col min="16140" max="16140" width="12.7109375" style="938" customWidth="1"/>
    <col min="16141" max="16141" width="52.7109375" style="938" customWidth="1"/>
    <col min="16142" max="16145" width="0" style="938" hidden="1" customWidth="1"/>
    <col min="16146" max="16146" width="12.28515625" style="938" customWidth="1"/>
    <col min="16147" max="16147" width="6.42578125" style="938" customWidth="1"/>
    <col min="16148" max="16148" width="12.28515625" style="938" customWidth="1"/>
    <col min="16149" max="16149" width="0" style="938" hidden="1" customWidth="1"/>
    <col min="16150" max="16150" width="3.7109375" style="938" customWidth="1"/>
    <col min="16151" max="16151" width="11.140625" style="938" bestFit="1" customWidth="1"/>
    <col min="16152" max="16153" width="10.5703125" style="938"/>
    <col min="16154" max="16154" width="11.140625" style="938" customWidth="1"/>
    <col min="16155" max="16384" width="10.5703125" style="938"/>
  </cols>
  <sheetData>
    <row r="1" spans="1:34" hidden="1">
      <c r="Q1" s="731"/>
      <c r="R1" s="731"/>
    </row>
    <row r="2" spans="1:34" hidden="1">
      <c r="U2" s="731"/>
    </row>
    <row r="3" spans="1:34" hidden="1"/>
    <row r="4" spans="1:34" ht="3" customHeight="1">
      <c r="J4" s="943"/>
      <c r="K4" s="943"/>
      <c r="L4" s="939"/>
      <c r="M4" s="939"/>
      <c r="N4" s="939"/>
      <c r="O4" s="946"/>
      <c r="P4" s="946"/>
      <c r="Q4" s="946"/>
      <c r="R4" s="946"/>
      <c r="S4" s="946"/>
      <c r="T4" s="946"/>
      <c r="U4" s="946"/>
    </row>
    <row r="5" spans="1:34" ht="26.1" customHeight="1">
      <c r="J5" s="943"/>
      <c r="K5" s="943"/>
      <c r="L5" s="1301" t="s">
        <v>717</v>
      </c>
      <c r="M5" s="1301"/>
      <c r="N5" s="1301"/>
      <c r="O5" s="1301"/>
      <c r="P5" s="1301"/>
      <c r="Q5" s="1301"/>
      <c r="R5" s="1301"/>
      <c r="S5" s="1301"/>
      <c r="T5" s="1301"/>
      <c r="U5" s="633"/>
    </row>
    <row r="6" spans="1:34" ht="3" customHeight="1">
      <c r="J6" s="943"/>
      <c r="K6" s="943"/>
      <c r="L6" s="939"/>
      <c r="M6" s="939"/>
      <c r="N6" s="939"/>
      <c r="O6" s="718"/>
      <c r="P6" s="718"/>
      <c r="Q6" s="718"/>
      <c r="R6" s="718"/>
      <c r="S6" s="718"/>
      <c r="T6" s="718"/>
      <c r="U6" s="718"/>
      <c r="V6" s="946"/>
    </row>
    <row r="7" spans="1:34"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34" s="955" customFormat="1" ht="18.75">
      <c r="A8" s="961"/>
      <c r="B8" s="961"/>
      <c r="C8" s="961"/>
      <c r="D8" s="961"/>
      <c r="E8" s="961"/>
      <c r="F8" s="961"/>
      <c r="G8" s="961"/>
      <c r="H8" s="961"/>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730"/>
      <c r="V8" s="730"/>
      <c r="W8" s="489"/>
      <c r="X8" s="961"/>
      <c r="Y8" s="961"/>
      <c r="Z8" s="961"/>
      <c r="AA8" s="961"/>
      <c r="AB8" s="961"/>
      <c r="AC8" s="961"/>
      <c r="AD8" s="961"/>
      <c r="AE8" s="961"/>
      <c r="AF8" s="961"/>
      <c r="AG8" s="961"/>
      <c r="AH8" s="961"/>
    </row>
    <row r="9" spans="1:34" s="955" customFormat="1" ht="22.5">
      <c r="A9" s="961"/>
      <c r="B9" s="961"/>
      <c r="C9" s="961"/>
      <c r="D9" s="961"/>
      <c r="E9" s="961"/>
      <c r="F9" s="961"/>
      <c r="G9" s="961"/>
      <c r="H9" s="961"/>
      <c r="L9" s="724"/>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730"/>
      <c r="V9" s="730"/>
      <c r="W9" s="489"/>
      <c r="X9" s="961"/>
      <c r="Y9" s="961"/>
      <c r="Z9" s="961"/>
      <c r="AA9" s="961"/>
      <c r="AB9" s="961"/>
      <c r="AC9" s="961"/>
      <c r="AD9" s="961"/>
      <c r="AE9" s="961"/>
      <c r="AF9" s="961"/>
      <c r="AG9" s="961"/>
      <c r="AH9" s="961"/>
    </row>
    <row r="10" spans="1:34"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34" s="955" customFormat="1" ht="11.25" hidden="1">
      <c r="A11" s="961"/>
      <c r="B11" s="961"/>
      <c r="C11" s="961"/>
      <c r="D11" s="961"/>
      <c r="E11" s="961"/>
      <c r="F11" s="961"/>
      <c r="G11" s="961"/>
      <c r="H11" s="961"/>
      <c r="L11" s="1302"/>
      <c r="M11" s="1302"/>
      <c r="N11" s="972"/>
      <c r="O11" s="730"/>
      <c r="P11" s="730"/>
      <c r="Q11" s="730"/>
      <c r="R11" s="730"/>
      <c r="S11" s="730"/>
      <c r="T11" s="730"/>
      <c r="U11" s="959" t="s">
        <v>371</v>
      </c>
      <c r="X11" s="961"/>
      <c r="Y11" s="961"/>
      <c r="Z11" s="961"/>
      <c r="AA11" s="961"/>
      <c r="AB11" s="961"/>
      <c r="AC11" s="961"/>
      <c r="AD11" s="961"/>
      <c r="AE11" s="961"/>
      <c r="AF11" s="961"/>
      <c r="AG11" s="961"/>
      <c r="AH11" s="961"/>
    </row>
    <row r="12" spans="1:34">
      <c r="J12" s="943"/>
      <c r="K12" s="943"/>
      <c r="L12" s="939"/>
      <c r="M12" s="939"/>
      <c r="N12" s="472"/>
      <c r="O12" s="1279"/>
      <c r="P12" s="1279"/>
      <c r="Q12" s="1279"/>
      <c r="R12" s="1279"/>
      <c r="S12" s="1279"/>
      <c r="T12" s="1279"/>
      <c r="U12" s="1279"/>
    </row>
    <row r="13" spans="1:34">
      <c r="J13" s="943"/>
      <c r="K13" s="943"/>
      <c r="L13" s="1231" t="s">
        <v>445</v>
      </c>
      <c r="M13" s="1231"/>
      <c r="N13" s="1231"/>
      <c r="O13" s="1231"/>
      <c r="P13" s="1231"/>
      <c r="Q13" s="1231"/>
      <c r="R13" s="1231"/>
      <c r="S13" s="1231"/>
      <c r="T13" s="1231"/>
      <c r="U13" s="1231"/>
      <c r="V13" s="1231"/>
      <c r="W13" s="1231" t="s">
        <v>446</v>
      </c>
    </row>
    <row r="14" spans="1:34" ht="14.25" customHeight="1">
      <c r="J14" s="943"/>
      <c r="K14" s="943"/>
      <c r="L14" s="1285" t="s">
        <v>91</v>
      </c>
      <c r="M14" s="1285" t="s">
        <v>602</v>
      </c>
      <c r="N14" s="630"/>
      <c r="O14" s="1286" t="s">
        <v>604</v>
      </c>
      <c r="P14" s="1287"/>
      <c r="Q14" s="1287"/>
      <c r="R14" s="1287"/>
      <c r="S14" s="1287"/>
      <c r="T14" s="1288"/>
      <c r="U14" s="1296" t="s">
        <v>339</v>
      </c>
      <c r="V14" s="1282" t="s">
        <v>274</v>
      </c>
      <c r="W14" s="1231"/>
    </row>
    <row r="15" spans="1:34" ht="14.25" customHeight="1">
      <c r="J15" s="943"/>
      <c r="K15" s="943"/>
      <c r="L15" s="1285"/>
      <c r="M15" s="1285"/>
      <c r="N15" s="631"/>
      <c r="O15" s="1291" t="s">
        <v>578</v>
      </c>
      <c r="P15" s="1289" t="s">
        <v>270</v>
      </c>
      <c r="Q15" s="1290"/>
      <c r="R15" s="1293" t="s">
        <v>615</v>
      </c>
      <c r="S15" s="1294"/>
      <c r="T15" s="1295"/>
      <c r="U15" s="1297"/>
      <c r="V15" s="1283"/>
      <c r="W15" s="1231"/>
    </row>
    <row r="16" spans="1:34" ht="33.75" customHeight="1">
      <c r="J16" s="943"/>
      <c r="K16" s="943"/>
      <c r="L16" s="1285"/>
      <c r="M16" s="1285"/>
      <c r="N16" s="632"/>
      <c r="O16" s="1292"/>
      <c r="P16" s="719" t="s">
        <v>579</v>
      </c>
      <c r="Q16" s="719" t="s">
        <v>6</v>
      </c>
      <c r="R16" s="976" t="s">
        <v>273</v>
      </c>
      <c r="S16" s="1280" t="s">
        <v>272</v>
      </c>
      <c r="T16" s="1281"/>
      <c r="U16" s="1298"/>
      <c r="V16" s="1284"/>
      <c r="W16" s="1231"/>
    </row>
    <row r="17" spans="1:36">
      <c r="J17" s="943"/>
      <c r="K17" s="538">
        <v>1</v>
      </c>
      <c r="L17" s="616" t="s">
        <v>92</v>
      </c>
      <c r="M17" s="616" t="s">
        <v>48</v>
      </c>
      <c r="N17" s="618" t="str">
        <f ca="1">OFFSET(N17,0,-1)</f>
        <v>2</v>
      </c>
      <c r="O17" s="973">
        <f ca="1">OFFSET(O17,0,-1)+1</f>
        <v>3</v>
      </c>
      <c r="P17" s="973">
        <f ca="1">OFFSET(P17,0,-1)+1</f>
        <v>4</v>
      </c>
      <c r="Q17" s="973">
        <f ca="1">OFFSET(Q17,0,-1)+1</f>
        <v>5</v>
      </c>
      <c r="R17" s="973">
        <f ca="1">OFFSET(R17,0,-1)+1</f>
        <v>6</v>
      </c>
      <c r="S17" s="1303">
        <f ca="1">OFFSET(S17,0,-1)+1</f>
        <v>7</v>
      </c>
      <c r="T17" s="1303"/>
      <c r="U17" s="973">
        <f ca="1">OFFSET(U17,0,-2)+1</f>
        <v>8</v>
      </c>
      <c r="V17" s="618">
        <f ca="1">OFFSET(V17,0,-1)</f>
        <v>8</v>
      </c>
      <c r="W17" s="973">
        <f ca="1">OFFSET(W17,0,-1)+1</f>
        <v>9</v>
      </c>
    </row>
    <row r="18" spans="1:36" ht="22.5">
      <c r="A18" s="1304">
        <v>1</v>
      </c>
      <c r="B18" s="963"/>
      <c r="C18" s="963"/>
      <c r="D18" s="963"/>
      <c r="E18" s="929"/>
      <c r="F18" s="974"/>
      <c r="G18" s="974"/>
      <c r="H18" s="974"/>
      <c r="I18" s="931"/>
      <c r="J18" s="927"/>
      <c r="K18" s="911"/>
      <c r="L18" s="978">
        <f>mergeValue(A18)</f>
        <v>1</v>
      </c>
      <c r="M18" s="610" t="s">
        <v>19</v>
      </c>
      <c r="N18" s="615"/>
      <c r="O18" s="1305"/>
      <c r="P18" s="1305"/>
      <c r="Q18" s="1305"/>
      <c r="R18" s="1305"/>
      <c r="S18" s="1305"/>
      <c r="T18" s="1305"/>
      <c r="U18" s="1305"/>
      <c r="V18" s="1305"/>
      <c r="W18" s="1129" t="s">
        <v>718</v>
      </c>
      <c r="Y18" s="777"/>
      <c r="Z18" s="777" t="str">
        <f t="shared" ref="Z18:Z31" si="0">IF(M18="","",M18 )</f>
        <v>Наименование тарифа</v>
      </c>
      <c r="AA18" s="777"/>
      <c r="AB18" s="777"/>
      <c r="AC18" s="777"/>
      <c r="AI18" s="956"/>
      <c r="AJ18" s="956"/>
    </row>
    <row r="19" spans="1:36" ht="22.5">
      <c r="A19" s="1304"/>
      <c r="B19" s="1304">
        <v>1</v>
      </c>
      <c r="C19" s="963"/>
      <c r="D19" s="963"/>
      <c r="E19" s="974"/>
      <c r="F19" s="974"/>
      <c r="G19" s="974"/>
      <c r="H19" s="974"/>
      <c r="I19" s="969"/>
      <c r="J19" s="902"/>
      <c r="K19" s="905"/>
      <c r="L19" s="978" t="str">
        <f>mergeValue(A19) &amp;"."&amp; mergeValue(B19)</f>
        <v>1.1</v>
      </c>
      <c r="M19" s="658" t="s">
        <v>15</v>
      </c>
      <c r="N19" s="615"/>
      <c r="O19" s="1305"/>
      <c r="P19" s="1305"/>
      <c r="Q19" s="1305"/>
      <c r="R19" s="1305"/>
      <c r="S19" s="1305"/>
      <c r="T19" s="1305"/>
      <c r="U19" s="1305"/>
      <c r="V19" s="1305"/>
      <c r="W19" s="1129" t="s">
        <v>459</v>
      </c>
      <c r="Y19" s="777"/>
      <c r="Z19" s="777" t="str">
        <f t="shared" si="0"/>
        <v>Территория действия тарифа</v>
      </c>
      <c r="AA19" s="777"/>
      <c r="AB19" s="777"/>
      <c r="AC19" s="777"/>
      <c r="AI19" s="956"/>
      <c r="AJ19" s="956"/>
    </row>
    <row r="20" spans="1:36" ht="22.5">
      <c r="A20" s="1304"/>
      <c r="B20" s="1304"/>
      <c r="C20" s="1304">
        <v>1</v>
      </c>
      <c r="D20" s="963"/>
      <c r="E20" s="974"/>
      <c r="F20" s="974"/>
      <c r="G20" s="974"/>
      <c r="H20" s="974"/>
      <c r="I20" s="910"/>
      <c r="J20" s="902"/>
      <c r="K20" s="905"/>
      <c r="L20" s="978" t="str">
        <f>mergeValue(A20) &amp;"."&amp; mergeValue(B20)&amp;"."&amp; mergeValue(C20)</f>
        <v>1.1.1</v>
      </c>
      <c r="M20" s="659" t="s">
        <v>7</v>
      </c>
      <c r="N20" s="615"/>
      <c r="O20" s="1305"/>
      <c r="P20" s="1305"/>
      <c r="Q20" s="1305"/>
      <c r="R20" s="1305"/>
      <c r="S20" s="1305"/>
      <c r="T20" s="1305"/>
      <c r="U20" s="1305"/>
      <c r="V20" s="1305"/>
      <c r="W20" s="1129" t="s">
        <v>600</v>
      </c>
      <c r="Y20" s="777"/>
      <c r="Z20" s="777" t="str">
        <f t="shared" si="0"/>
        <v xml:space="preserve">Наименование системы теплоснабжения </v>
      </c>
      <c r="AA20" s="777"/>
      <c r="AB20" s="777"/>
      <c r="AC20" s="777"/>
      <c r="AI20" s="956"/>
      <c r="AJ20" s="956"/>
    </row>
    <row r="21" spans="1:36" ht="22.5">
      <c r="A21" s="1304"/>
      <c r="B21" s="1304"/>
      <c r="C21" s="1304"/>
      <c r="D21" s="1304">
        <v>1</v>
      </c>
      <c r="E21" s="974"/>
      <c r="F21" s="974"/>
      <c r="G21" s="974"/>
      <c r="H21" s="974"/>
      <c r="I21" s="910"/>
      <c r="J21" s="902"/>
      <c r="K21" s="905"/>
      <c r="L21" s="978" t="str">
        <f>mergeValue(A21) &amp;"."&amp; mergeValue(B21)&amp;"."&amp; mergeValue(C21)&amp;"."&amp; mergeValue(D21)</f>
        <v>1.1.1.1</v>
      </c>
      <c r="M21" s="660" t="s">
        <v>21</v>
      </c>
      <c r="N21" s="615"/>
      <c r="O21" s="1305"/>
      <c r="P21" s="1305"/>
      <c r="Q21" s="1305"/>
      <c r="R21" s="1305"/>
      <c r="S21" s="1305"/>
      <c r="T21" s="1305"/>
      <c r="U21" s="1305"/>
      <c r="V21" s="1305"/>
      <c r="W21" s="1129" t="s">
        <v>601</v>
      </c>
      <c r="Y21" s="777"/>
      <c r="Z21" s="777" t="str">
        <f t="shared" si="0"/>
        <v xml:space="preserve">Источник тепловой энергии  </v>
      </c>
      <c r="AA21" s="777"/>
      <c r="AB21" s="777"/>
      <c r="AC21" s="777"/>
      <c r="AI21" s="956"/>
      <c r="AJ21" s="956"/>
    </row>
    <row r="22" spans="1:36" ht="78.75">
      <c r="A22" s="1304"/>
      <c r="B22" s="1304"/>
      <c r="C22" s="1304"/>
      <c r="D22" s="1304"/>
      <c r="E22" s="1304">
        <v>1</v>
      </c>
      <c r="F22" s="974"/>
      <c r="G22" s="974"/>
      <c r="H22" s="963">
        <v>1</v>
      </c>
      <c r="I22" s="1304">
        <v>1</v>
      </c>
      <c r="J22" s="974"/>
      <c r="K22" s="913"/>
      <c r="L22" s="978" t="str">
        <f>mergeValue(A22) &amp;"."&amp; mergeValue(B22)&amp;"."&amp; mergeValue(C22)&amp;"."&amp; mergeValue(D22)&amp;"."&amp; mergeValue(E22)</f>
        <v>1.1.1.1.1</v>
      </c>
      <c r="M22" s="524" t="s">
        <v>8</v>
      </c>
      <c r="N22" s="615"/>
      <c r="O22" s="1306"/>
      <c r="P22" s="1306"/>
      <c r="Q22" s="1306"/>
      <c r="R22" s="1306"/>
      <c r="S22" s="1306"/>
      <c r="T22" s="1306"/>
      <c r="U22" s="1306"/>
      <c r="V22" s="1306"/>
      <c r="W22" s="1129" t="s">
        <v>719</v>
      </c>
      <c r="Y22" s="777"/>
      <c r="Z22" s="777" t="str">
        <f t="shared" si="0"/>
        <v>Схема подключения теплопотребляющей установки к коллектору источника тепловой энергии</v>
      </c>
      <c r="AA22" s="777"/>
      <c r="AB22" s="777"/>
      <c r="AC22" s="777"/>
      <c r="AI22" s="956"/>
      <c r="AJ22" s="956"/>
    </row>
    <row r="23" spans="1:36" ht="33.75">
      <c r="A23" s="1304"/>
      <c r="B23" s="1304"/>
      <c r="C23" s="1304"/>
      <c r="D23" s="1304"/>
      <c r="E23" s="1304"/>
      <c r="F23" s="1304">
        <v>1</v>
      </c>
      <c r="G23" s="963"/>
      <c r="H23" s="963"/>
      <c r="I23" s="1304"/>
      <c r="J23" s="1304">
        <v>1</v>
      </c>
      <c r="K23" s="914"/>
      <c r="L23" s="978" t="str">
        <f>mergeValue(A23) &amp;"."&amp; mergeValue(B23)&amp;"."&amp; mergeValue(C23)&amp;"."&amp; mergeValue(D23)&amp;"."&amp; mergeValue(E23)&amp;"."&amp; mergeValue(F23)</f>
        <v>1.1.1.1.1.1</v>
      </c>
      <c r="M23" s="525" t="s">
        <v>9</v>
      </c>
      <c r="N23" s="615"/>
      <c r="O23" s="1307"/>
      <c r="P23" s="1308"/>
      <c r="Q23" s="1308"/>
      <c r="R23" s="1308"/>
      <c r="S23" s="1308"/>
      <c r="T23" s="1308"/>
      <c r="U23" s="1308"/>
      <c r="V23" s="1309"/>
      <c r="W23" s="1129" t="s">
        <v>720</v>
      </c>
      <c r="Y23" s="777"/>
      <c r="Z23" s="777" t="str">
        <f t="shared" si="0"/>
        <v>Группа потребителей</v>
      </c>
      <c r="AA23" s="777"/>
      <c r="AB23" s="777"/>
      <c r="AC23" s="777"/>
      <c r="AI23" s="956"/>
      <c r="AJ23" s="956"/>
    </row>
    <row r="24" spans="1:36" ht="122.1" customHeight="1">
      <c r="A24" s="1304"/>
      <c r="B24" s="1304"/>
      <c r="C24" s="1304"/>
      <c r="D24" s="1304"/>
      <c r="E24" s="1304"/>
      <c r="F24" s="1304"/>
      <c r="G24" s="963">
        <v>1</v>
      </c>
      <c r="H24" s="963"/>
      <c r="I24" s="1304"/>
      <c r="J24" s="1304"/>
      <c r="K24" s="914">
        <v>1</v>
      </c>
      <c r="L24" s="978" t="str">
        <f>mergeValue(A24) &amp;"."&amp; mergeValue(B24)&amp;"."&amp; mergeValue(C24)&amp;"."&amp; mergeValue(D24)&amp;"."&amp; mergeValue(E24)&amp;"."&amp; mergeValue(F24)&amp;"."&amp; mergeValue(G24)</f>
        <v>1.1.1.1.1.1.1</v>
      </c>
      <c r="M24" s="1088"/>
      <c r="N24" s="615"/>
      <c r="O24" s="726"/>
      <c r="P24" s="726"/>
      <c r="Q24" s="1040"/>
      <c r="R24" s="1299"/>
      <c r="S24" s="1300" t="s">
        <v>83</v>
      </c>
      <c r="T24" s="1299"/>
      <c r="U24" s="1300" t="s">
        <v>84</v>
      </c>
      <c r="V24" s="726"/>
      <c r="W24" s="1274" t="s">
        <v>721</v>
      </c>
      <c r="X24" s="956" t="str">
        <f>strCheckDate(O25:V25)</f>
        <v/>
      </c>
      <c r="Y24" s="777"/>
      <c r="Z24" s="777" t="str">
        <f t="shared" si="0"/>
        <v/>
      </c>
      <c r="AA24" s="777"/>
      <c r="AB24" s="777"/>
      <c r="AC24" s="777"/>
      <c r="AI24" s="956"/>
      <c r="AJ24" s="956"/>
    </row>
    <row r="25" spans="1:36" ht="11.25" hidden="1">
      <c r="A25" s="1304"/>
      <c r="B25" s="1304"/>
      <c r="C25" s="1304"/>
      <c r="D25" s="1304"/>
      <c r="E25" s="1304"/>
      <c r="F25" s="1304"/>
      <c r="G25" s="963"/>
      <c r="H25" s="963"/>
      <c r="I25" s="1304"/>
      <c r="J25" s="1304"/>
      <c r="K25" s="914"/>
      <c r="L25" s="752"/>
      <c r="M25" s="615"/>
      <c r="N25" s="615"/>
      <c r="O25" s="726"/>
      <c r="P25" s="726"/>
      <c r="Q25" s="732" t="str">
        <f>R24 &amp; "-" &amp; T24</f>
        <v>-</v>
      </c>
      <c r="R25" s="1299"/>
      <c r="S25" s="1300"/>
      <c r="T25" s="1299"/>
      <c r="U25" s="1300"/>
      <c r="V25" s="726"/>
      <c r="W25" s="1275"/>
      <c r="Y25" s="777"/>
      <c r="Z25" s="777" t="str">
        <f t="shared" si="0"/>
        <v/>
      </c>
      <c r="AA25" s="777"/>
      <c r="AB25" s="777"/>
      <c r="AC25" s="777"/>
      <c r="AI25" s="956"/>
      <c r="AJ25" s="956"/>
    </row>
    <row r="26" spans="1:36" ht="15" customHeight="1">
      <c r="A26" s="1304"/>
      <c r="B26" s="1304"/>
      <c r="C26" s="1304"/>
      <c r="D26" s="1304"/>
      <c r="E26" s="1304"/>
      <c r="F26" s="1304"/>
      <c r="G26" s="974"/>
      <c r="H26" s="963"/>
      <c r="I26" s="1304"/>
      <c r="J26" s="1304"/>
      <c r="K26" s="913"/>
      <c r="L26" s="654"/>
      <c r="M26" s="527" t="s">
        <v>24</v>
      </c>
      <c r="N26" s="954"/>
      <c r="O26" s="954"/>
      <c r="P26" s="954"/>
      <c r="Q26" s="954"/>
      <c r="R26" s="954"/>
      <c r="S26" s="954"/>
      <c r="T26" s="954"/>
      <c r="U26" s="954"/>
      <c r="V26" s="725"/>
      <c r="W26" s="1276"/>
      <c r="Y26" s="777"/>
      <c r="Z26" s="777" t="str">
        <f t="shared" si="0"/>
        <v>Добавить вид теплоносителя (параметры теплоносителя)</v>
      </c>
      <c r="AA26" s="777"/>
      <c r="AB26" s="777"/>
      <c r="AC26" s="777"/>
      <c r="AI26" s="956"/>
      <c r="AJ26" s="956"/>
    </row>
    <row r="27" spans="1:36" ht="15" customHeight="1">
      <c r="A27" s="1304"/>
      <c r="B27" s="1304"/>
      <c r="C27" s="1304"/>
      <c r="D27" s="1304"/>
      <c r="E27" s="1304"/>
      <c r="F27" s="974"/>
      <c r="G27" s="974"/>
      <c r="H27" s="963"/>
      <c r="I27" s="1304"/>
      <c r="J27" s="974"/>
      <c r="K27" s="913"/>
      <c r="L27" s="654"/>
      <c r="M27" s="526" t="s">
        <v>10</v>
      </c>
      <c r="N27" s="954"/>
      <c r="O27" s="954"/>
      <c r="P27" s="954"/>
      <c r="Q27" s="954"/>
      <c r="R27" s="954"/>
      <c r="S27" s="954"/>
      <c r="T27" s="954"/>
      <c r="U27" s="953"/>
      <c r="V27" s="954"/>
      <c r="W27" s="634"/>
      <c r="Y27" s="777"/>
      <c r="Z27" s="777" t="str">
        <f t="shared" si="0"/>
        <v>Добавить группу потребителей</v>
      </c>
      <c r="AA27" s="777"/>
      <c r="AB27" s="777"/>
      <c r="AC27" s="777"/>
      <c r="AI27" s="956"/>
      <c r="AJ27" s="956"/>
    </row>
    <row r="28" spans="1:36" ht="15" customHeight="1">
      <c r="A28" s="1304"/>
      <c r="B28" s="1304"/>
      <c r="C28" s="1304"/>
      <c r="D28" s="1304"/>
      <c r="E28" s="912"/>
      <c r="F28" s="974"/>
      <c r="G28" s="974"/>
      <c r="H28" s="974"/>
      <c r="I28" s="927"/>
      <c r="J28" s="942"/>
      <c r="K28" s="911"/>
      <c r="L28" s="654"/>
      <c r="M28" s="949" t="s">
        <v>11</v>
      </c>
      <c r="N28" s="954"/>
      <c r="O28" s="954"/>
      <c r="P28" s="954"/>
      <c r="Q28" s="954"/>
      <c r="R28" s="954"/>
      <c r="S28" s="954"/>
      <c r="T28" s="954"/>
      <c r="U28" s="953"/>
      <c r="V28" s="954"/>
      <c r="W28" s="634"/>
      <c r="Y28" s="777"/>
      <c r="Z28" s="777" t="str">
        <f t="shared" si="0"/>
        <v>Добавить схему подключения</v>
      </c>
      <c r="AA28" s="777"/>
      <c r="AB28" s="777"/>
      <c r="AC28" s="777"/>
      <c r="AI28" s="956"/>
      <c r="AJ28" s="956"/>
    </row>
    <row r="29" spans="1:36" ht="15" customHeight="1">
      <c r="A29" s="1304"/>
      <c r="B29" s="1304"/>
      <c r="C29" s="1304"/>
      <c r="D29" s="912"/>
      <c r="E29" s="912"/>
      <c r="F29" s="974"/>
      <c r="G29" s="974"/>
      <c r="H29" s="974"/>
      <c r="I29" s="927"/>
      <c r="J29" s="942"/>
      <c r="K29" s="911"/>
      <c r="L29" s="654"/>
      <c r="M29" s="948" t="s">
        <v>16</v>
      </c>
      <c r="N29" s="954"/>
      <c r="O29" s="954"/>
      <c r="P29" s="954"/>
      <c r="Q29" s="954"/>
      <c r="R29" s="954"/>
      <c r="S29" s="954"/>
      <c r="T29" s="954"/>
      <c r="U29" s="953"/>
      <c r="V29" s="954"/>
      <c r="W29" s="634"/>
      <c r="Y29" s="777"/>
      <c r="Z29" s="777" t="str">
        <f t="shared" si="0"/>
        <v>Добавить источник тепловой энергии</v>
      </c>
      <c r="AA29" s="777"/>
      <c r="AB29" s="777"/>
      <c r="AC29" s="777"/>
      <c r="AI29" s="956"/>
      <c r="AJ29" s="956"/>
    </row>
    <row r="30" spans="1:36" ht="15" customHeight="1">
      <c r="A30" s="1304"/>
      <c r="B30" s="1304"/>
      <c r="C30" s="912"/>
      <c r="D30" s="912"/>
      <c r="E30" s="912"/>
      <c r="F30" s="912"/>
      <c r="G30" s="917"/>
      <c r="H30" s="927"/>
      <c r="I30" s="915"/>
      <c r="J30" s="942"/>
      <c r="K30" s="916"/>
      <c r="L30" s="654"/>
      <c r="M30" s="947" t="s">
        <v>17</v>
      </c>
      <c r="N30" s="954"/>
      <c r="O30" s="954"/>
      <c r="P30" s="954"/>
      <c r="Q30" s="954"/>
      <c r="R30" s="954"/>
      <c r="S30" s="954"/>
      <c r="T30" s="954"/>
      <c r="U30" s="953"/>
      <c r="V30" s="954"/>
      <c r="W30" s="634"/>
      <c r="Y30" s="777"/>
      <c r="Z30" s="777" t="str">
        <f t="shared" si="0"/>
        <v>Добавить наименование системы теплоснабжения</v>
      </c>
      <c r="AA30" s="777"/>
      <c r="AB30" s="777"/>
      <c r="AC30" s="777"/>
      <c r="AI30" s="956"/>
      <c r="AJ30" s="956"/>
    </row>
    <row r="31" spans="1:36" ht="15" customHeight="1">
      <c r="A31" s="1304"/>
      <c r="B31" s="912"/>
      <c r="C31" s="912"/>
      <c r="D31" s="912"/>
      <c r="E31" s="912"/>
      <c r="F31" s="912"/>
      <c r="G31" s="917"/>
      <c r="H31" s="927"/>
      <c r="I31" s="927"/>
      <c r="J31" s="942"/>
      <c r="K31" s="911"/>
      <c r="L31" s="654"/>
      <c r="M31" s="696" t="s">
        <v>18</v>
      </c>
      <c r="N31" s="954"/>
      <c r="O31" s="954"/>
      <c r="P31" s="954"/>
      <c r="Q31" s="954"/>
      <c r="R31" s="954"/>
      <c r="S31" s="954"/>
      <c r="T31" s="954"/>
      <c r="U31" s="953"/>
      <c r="V31" s="954"/>
      <c r="W31" s="634"/>
      <c r="Y31" s="777"/>
      <c r="Z31" s="777" t="str">
        <f t="shared" si="0"/>
        <v>Добавить территорию действия тарифа</v>
      </c>
      <c r="AA31" s="777"/>
      <c r="AB31" s="777"/>
      <c r="AC31" s="777"/>
      <c r="AI31" s="956"/>
      <c r="AJ31" s="956"/>
    </row>
    <row r="32" spans="1:36" s="937" customFormat="1" ht="15" customHeight="1">
      <c r="L32" s="462"/>
      <c r="M32" s="699" t="s">
        <v>308</v>
      </c>
      <c r="N32" s="954"/>
      <c r="O32" s="954"/>
      <c r="P32" s="954"/>
      <c r="Q32" s="954"/>
      <c r="R32" s="954"/>
      <c r="S32" s="954"/>
      <c r="T32" s="954"/>
      <c r="U32" s="953"/>
      <c r="V32" s="954"/>
      <c r="W32" s="634"/>
      <c r="X32" s="958"/>
      <c r="Y32" s="958"/>
      <c r="Z32" s="958"/>
      <c r="AA32" s="958"/>
      <c r="AB32" s="958"/>
      <c r="AC32" s="958"/>
      <c r="AD32" s="958"/>
      <c r="AE32" s="958"/>
      <c r="AF32" s="958"/>
      <c r="AG32" s="958"/>
      <c r="AH32" s="958"/>
    </row>
    <row r="33" spans="1:34" ht="11.25">
      <c r="A33" s="938"/>
      <c r="B33" s="938"/>
      <c r="C33" s="938"/>
      <c r="D33" s="938"/>
      <c r="E33" s="938"/>
      <c r="F33" s="938"/>
      <c r="G33" s="938"/>
      <c r="H33" s="938"/>
      <c r="I33" s="938"/>
      <c r="J33" s="938"/>
      <c r="K33" s="938"/>
      <c r="X33" s="938"/>
      <c r="Y33" s="938"/>
      <c r="Z33" s="938"/>
      <c r="AA33" s="938"/>
      <c r="AB33" s="938"/>
      <c r="AC33" s="938"/>
      <c r="AD33" s="938"/>
      <c r="AE33" s="938"/>
      <c r="AF33" s="938"/>
      <c r="AG33" s="938"/>
      <c r="AH33" s="938"/>
    </row>
    <row r="34" spans="1:34" ht="90" customHeight="1">
      <c r="L34" s="1">
        <v>1</v>
      </c>
      <c r="M34" s="1267" t="s">
        <v>722</v>
      </c>
      <c r="N34" s="1267"/>
      <c r="O34" s="1267"/>
      <c r="P34" s="1267"/>
      <c r="Q34" s="1267"/>
      <c r="R34" s="1267"/>
      <c r="S34" s="1267"/>
      <c r="T34" s="1267"/>
      <c r="U34" s="1267"/>
      <c r="V34" s="1267"/>
      <c r="W34" s="1267"/>
    </row>
  </sheetData>
  <sheetProtection password="FA9C" sheet="1" objects="1" scenarios="1" formatColumns="0" formatRows="0"/>
  <dataConsolidate leftLabels="1"/>
  <mergeCells count="39">
    <mergeCell ref="L11:M11"/>
    <mergeCell ref="L5:T5"/>
    <mergeCell ref="O7:T7"/>
    <mergeCell ref="O8:T8"/>
    <mergeCell ref="O9:T9"/>
    <mergeCell ref="O10:T10"/>
    <mergeCell ref="O12:U12"/>
    <mergeCell ref="L13:V13"/>
    <mergeCell ref="W13:W16"/>
    <mergeCell ref="L14:L16"/>
    <mergeCell ref="M14:M16"/>
    <mergeCell ref="O14:T14"/>
    <mergeCell ref="U14:U16"/>
    <mergeCell ref="V14:V16"/>
    <mergeCell ref="O15:O16"/>
    <mergeCell ref="P15:Q15"/>
    <mergeCell ref="R15:T15"/>
    <mergeCell ref="S16:T16"/>
    <mergeCell ref="S17:T17"/>
    <mergeCell ref="A18:A31"/>
    <mergeCell ref="O18:V18"/>
    <mergeCell ref="B19:B30"/>
    <mergeCell ref="O19:V19"/>
    <mergeCell ref="C20:C29"/>
    <mergeCell ref="O20:V20"/>
    <mergeCell ref="D21:D28"/>
    <mergeCell ref="U24:U25"/>
    <mergeCell ref="W24:W26"/>
    <mergeCell ref="M34:W34"/>
    <mergeCell ref="O21:V21"/>
    <mergeCell ref="E22:E27"/>
    <mergeCell ref="I22:I27"/>
    <mergeCell ref="O22:V22"/>
    <mergeCell ref="F23:F26"/>
    <mergeCell ref="J23:J26"/>
    <mergeCell ref="O23:V23"/>
    <mergeCell ref="R24:R25"/>
    <mergeCell ref="S24:S25"/>
    <mergeCell ref="T24:T25"/>
  </mergeCells>
  <dataValidations count="10">
    <dataValidation allowBlank="1" sqref="WVT983066:WWE98307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7:W32 L131098:W131104 L196634:W196640 L262170:W262176 L327706:W327712 L393242:W393248 L458778:W458784 L524314:W524320 L589850:W589856 L655386:W655392 L720922:W720928 L786458:W786464 L851994:W852000 L917530:W917536 L983066:W983072 L65562:W65568 L26:V26 ACZ26:ADK32 TD26:TO32 JH26:JS32 WVT26:WWE32 WLX26:WMI32 WCB26:WCM32 VSF26:VSQ32 VIJ26:VIU32 UYN26:UYY32 UOR26:UPC32 UEV26:UFG32 TUZ26:TVK32 TLD26:TLO32 TBH26:TBS32 SRL26:SRW32 SHP26:SIA32 RXT26:RYE32 RNX26:ROI32 REB26:REM32 QUF26:QUQ32 QKJ26:QKU32 QAN26:QAY32 PQR26:PRC32 PGV26:PHG32 OWZ26:OXK32 OND26:ONO32 ODH26:ODS32 NTL26:NTW32 NJP26:NKA32 MZT26:NAE32 MPX26:MQI32 MGB26:MGM32 LWF26:LWQ32 LMJ26:LMU32 LCN26:LCY32 KSR26:KTC32 KIV26:KJG32 JYZ26:JZK32 JPD26:JPO32 JFH26:JFS32 IVL26:IVW32 ILP26:IMA32 IBT26:ICE32 HRX26:HSI32 HIB26:HIM32 GYF26:GYQ32 GOJ26:GOU32 GEN26:GEY32 FUR26:FVC32 FKV26:FLG32 FAZ26:FBK32 ERD26:ERO32 EHH26:EHS32 DXL26:DXW32 DNP26:DOA32 DDT26:DEE32 CTX26:CUI32 CKB26:CKM32 CAF26:CAQ32 BQJ26:BQU32 BGN26:BGY32 AWR26:AXC32 AMV26:ANG32"/>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S6556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9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63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6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70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24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7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31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84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8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92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5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9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52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6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U458776 U524312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589848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655384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720920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786456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851992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917528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983064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65560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131096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196632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WMG24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262168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WCK24 VSO24 VIS24 UYW24 UPA24 UFE24 TVI24 TLM24 TBQ24 SRU24 SHY24 RYC24 ROG24 REK24 QUO24 QKS24 QAW24 PRA24 PHE24 OXI24 ONM24 ODQ24 NTU24 NJY24 NAC24 MQG24 MGK24 LWO24 LMS24 LCW24 KTA24 KJE24 JZI24 JPM24 JFQ24 IVU24 ILY24 ICC24 HSG24 HIK24 GYO24 GOS24 GEW24 FVA24 FLE24 FBI24 ERM24 EHQ24 DXU24 DNY24 DEC24 CUG24 CKK24 CAO24 BQS24 BGW24 AXA24 ANE24 ADI24 TM24 TK24 JQ24 WWA24 WME24 WCI24 VSM24 VIQ24 UYU24 UOY24 UFC24 TVG24 TLK24 TBO24 SRS24 SHW24 RYA24 ROE24 REI24 QUM24 QKQ24 QAU24 PQY24 PHC24 OXG24 ONK24 ODO24 NTS24 NJW24 NAA24 MQE24 MGI24 LWM24 LMQ24 LCU24 KSY24 KJC24 JZG24 JPK24 JFO24 IVS24 ILW24 ICA24 HSE24 HII24 GYM24 GOQ24 GEU24 FUY24 FLC24 FBG24 ERK24 EHO24 DXS24 DNW24 DEA24 CUE24 CKI24 CAM24 BQQ24 BGU24 AWY24 ANC24 ADG24 JO24 U24 S24 U327704 U393240 WWC2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N65560 TJ65560 ADF65560 ANB65560 AWX65560 BGT65560 BQP65560 CAL65560 CKH65560 CUD65560 DDZ65560 DNV65560 DXR65560 EHN65560 ERJ65560 FBF65560 FLB65560 FUX65560 GET65560 GOP65560 GYL65560 HIH65560 HSD65560 IBZ65560 ILV65560 IVR65560 JFN65560 JPJ65560 JZF65560 KJB65560 KSX65560 LCT65560 LMP65560 LWL65560 MGH65560 MQD65560 MZZ65560 NJV65560 NTR65560 ODN65560 ONJ65560 OXF65560 PHB65560 PQX65560 QAT65560 QKP65560 QUL65560 REH65560 ROD65560 RXZ65560 SHV65560 SRR65560 TBN65560 TLJ65560 TVF65560 UFB65560 UOX65560 UYT65560 VIP65560 VSL65560 WCH65560 WMD65560 WVZ65560 R131096 JN131096 TJ131096 ADF131096 ANB131096 AWX131096 BGT131096 BQP131096 CAL131096 CKH131096 CUD131096 DDZ131096 DNV131096 DXR131096 EHN131096 ERJ131096 FBF131096 FLB131096 FUX131096 GET131096 GOP131096 GYL131096 HIH131096 HSD131096 IBZ131096 ILV131096 IVR131096 JFN131096 JPJ131096 JZF131096 KJB131096 KSX131096 LCT131096 LMP131096 LWL131096 MGH131096 MQD131096 MZZ131096 NJV131096 NTR131096 ODN131096 ONJ131096 OXF131096 PHB131096 PQX131096 QAT131096 QKP131096 QUL131096 REH131096 ROD131096 RXZ131096 SHV131096 SRR131096 TBN131096 TLJ131096 TVF131096 UFB131096 UOX131096 UYT131096 VIP131096 VSL131096 WCH131096 WMD131096 WVZ131096 R196632 JN196632 TJ196632 ADF196632 ANB196632 AWX196632 BGT196632 BQP196632 CAL196632 CKH196632 CUD196632 DDZ196632 DNV196632 DXR196632 EHN196632 ERJ196632 FBF196632 FLB196632 FUX196632 GET196632 GOP196632 GYL196632 HIH196632 HSD196632 IBZ196632 ILV196632 IVR196632 JFN196632 JPJ196632 JZF196632 KJB196632 KSX196632 LCT196632 LMP196632 LWL196632 MGH196632 MQD196632 MZZ196632 NJV196632 NTR196632 ODN196632 ONJ196632 OXF196632 PHB196632 PQX196632 QAT196632 QKP196632 QUL196632 REH196632 ROD196632 RXZ196632 SHV196632 SRR196632 TBN196632 TLJ196632 TVF196632 UFB196632 UOX196632 UYT196632 VIP196632 VSL196632 WCH196632 WMD196632 WVZ196632 R262168 JN262168 TJ262168 ADF262168 ANB262168 AWX262168 BGT262168 BQP262168 CAL262168 CKH262168 CUD262168 DDZ262168 DNV262168 DXR262168 EHN262168 ERJ262168 FBF262168 FLB262168 FUX262168 GET262168 GOP262168 GYL262168 HIH262168 HSD262168 IBZ262168 ILV262168 IVR262168 JFN262168 JPJ262168 JZF262168 KJB262168 KSX262168 LCT262168 LMP262168 LWL262168 MGH262168 MQD262168 MZZ262168 NJV262168 NTR262168 ODN262168 ONJ262168 OXF262168 PHB262168 PQX262168 QAT262168 QKP262168 QUL262168 REH262168 ROD262168 RXZ262168 SHV262168 SRR262168 TBN262168 TLJ262168 TVF262168 UFB262168 UOX262168 UYT262168 VIP262168 VSL262168 WCH262168 WMD262168 WVZ262168 R327704 JN327704 TJ327704 ADF327704 ANB327704 AWX327704 BGT327704 BQP327704 CAL327704 CKH327704 CUD327704 DDZ327704 DNV327704 DXR327704 EHN327704 ERJ327704 FBF327704 FLB327704 FUX327704 GET327704 GOP327704 GYL327704 HIH327704 HSD327704 IBZ327704 ILV327704 IVR327704 JFN327704 JPJ327704 JZF327704 KJB327704 KSX327704 LCT327704 LMP327704 LWL327704 MGH327704 MQD327704 MZZ327704 NJV327704 NTR327704 ODN327704 ONJ327704 OXF327704 PHB327704 PQX327704 QAT327704 QKP327704 QUL327704 REH327704 ROD327704 RXZ327704 SHV327704 SRR327704 TBN327704 TLJ327704 TVF327704 UFB327704 UOX327704 UYT327704 VIP327704 VSL327704 WCH327704 WMD327704 WVZ327704 R393240 JN393240 TJ393240 ADF393240 ANB393240 AWX393240 BGT393240 BQP393240 CAL393240 CKH393240 CUD393240 DDZ393240 DNV393240 DXR393240 EHN393240 ERJ393240 FBF393240 FLB393240 FUX393240 GET393240 GOP393240 GYL393240 HIH393240 HSD393240 IBZ393240 ILV393240 IVR393240 JFN393240 JPJ393240 JZF393240 KJB393240 KSX393240 LCT393240 LMP393240 LWL393240 MGH393240 MQD393240 MZZ393240 NJV393240 NTR393240 ODN393240 ONJ393240 OXF393240 PHB393240 PQX393240 QAT393240 QKP393240 QUL393240 REH393240 ROD393240 RXZ393240 SHV393240 SRR393240 TBN393240 TLJ393240 TVF393240 UFB393240 UOX393240 UYT393240 VIP393240 VSL393240 WCH393240 WMD393240 WVZ393240 R458776 JN458776 TJ458776 ADF458776 ANB458776 AWX458776 BGT458776 BQP458776 CAL458776 CKH458776 CUD458776 DDZ458776 DNV458776 DXR458776 EHN458776 ERJ458776 FBF458776 FLB458776 FUX458776 GET458776 GOP458776 GYL458776 HIH458776 HSD458776 IBZ458776 ILV458776 IVR458776 JFN458776 JPJ458776 JZF458776 KJB458776 KSX458776 LCT458776 LMP458776 LWL458776 MGH458776 MQD458776 MZZ458776 NJV458776 NTR458776 ODN458776 ONJ458776 OXF458776 PHB458776 PQX458776 QAT458776 QKP458776 QUL458776 REH458776 ROD458776 RXZ458776 SHV458776 SRR458776 TBN458776 TLJ458776 TVF458776 UFB458776 UOX458776 UYT458776 VIP458776 VSL458776 WCH458776 WMD458776 WVZ458776 R524312 JN524312 TJ524312 ADF524312 ANB524312 AWX524312 BGT524312 BQP524312 CAL524312 CKH524312 CUD524312 DDZ524312 DNV524312 DXR524312 EHN524312 ERJ524312 FBF524312 FLB524312 FUX524312 GET524312 GOP524312 GYL524312 HIH524312 HSD524312 IBZ524312 ILV524312 IVR524312 JFN524312 JPJ524312 JZF524312 KJB524312 KSX524312 LCT524312 LMP524312 LWL524312 MGH524312 MQD524312 MZZ524312 NJV524312 NTR524312 ODN524312 ONJ524312 OXF524312 PHB524312 PQX524312 QAT524312 QKP524312 QUL524312 REH524312 ROD524312 RXZ524312 SHV524312 SRR524312 TBN524312 TLJ524312 TVF524312 UFB524312 UOX524312 UYT524312 VIP524312 VSL524312 WCH524312 WMD524312 WVZ524312 R589848 JN589848 TJ589848 ADF589848 ANB589848 AWX589848 BGT589848 BQP589848 CAL589848 CKH589848 CUD589848 DDZ589848 DNV589848 DXR589848 EHN589848 ERJ589848 FBF589848 FLB589848 FUX589848 GET589848 GOP589848 GYL589848 HIH589848 HSD589848 IBZ589848 ILV589848 IVR589848 JFN589848 JPJ589848 JZF589848 KJB589848 KSX589848 LCT589848 LMP589848 LWL589848 MGH589848 MQD589848 MZZ589848 NJV589848 NTR589848 ODN589848 ONJ589848 OXF589848 PHB589848 PQX589848 QAT589848 QKP589848 QUL589848 REH589848 ROD589848 RXZ589848 SHV589848 SRR589848 TBN589848 TLJ589848 TVF589848 UFB589848 UOX589848 UYT589848 VIP589848 VSL589848 WCH589848 WMD589848 WVZ589848 R655384 JN655384 TJ655384 ADF655384 ANB655384 AWX655384 BGT655384 BQP655384 CAL655384 CKH655384 CUD655384 DDZ655384 DNV655384 DXR655384 EHN655384 ERJ655384 FBF655384 FLB655384 FUX655384 GET655384 GOP655384 GYL655384 HIH655384 HSD655384 IBZ655384 ILV655384 IVR655384 JFN655384 JPJ655384 JZF655384 KJB655384 KSX655384 LCT655384 LMP655384 LWL655384 MGH655384 MQD655384 MZZ655384 NJV655384 NTR655384 ODN655384 ONJ655384 OXF655384 PHB655384 PQX655384 QAT655384 QKP655384 QUL655384 REH655384 ROD655384 RXZ655384 SHV655384 SRR655384 TBN655384 TLJ655384 TVF655384 UFB655384 UOX655384 UYT655384 VIP655384 VSL655384 WCH655384 WMD655384 WVZ655384 R720920 JN720920 TJ720920 ADF720920 ANB720920 AWX720920 BGT720920 BQP720920 CAL720920 CKH720920 CUD720920 DDZ720920 DNV720920 DXR720920 EHN720920 ERJ720920 FBF720920 FLB720920 FUX720920 GET720920 GOP720920 GYL720920 HIH720920 HSD720920 IBZ720920 ILV720920 IVR720920 JFN720920 JPJ720920 JZF720920 KJB720920 KSX720920 LCT720920 LMP720920 LWL720920 MGH720920 MQD720920 MZZ720920 NJV720920 NTR720920 ODN720920 ONJ720920 OXF720920 PHB720920 PQX720920 QAT720920 QKP720920 QUL720920 REH720920 ROD720920 RXZ720920 SHV720920 SRR720920 TBN720920 TLJ720920 TVF720920 UFB720920 UOX720920 UYT720920 VIP720920 VSL720920 WCH720920 WMD720920 WVZ720920 R786456 JN786456 TJ786456 ADF786456 ANB786456 AWX786456 BGT786456 BQP786456 CAL786456 CKH786456 CUD786456 DDZ786456 DNV786456 DXR786456 EHN786456 ERJ786456 FBF786456 FLB786456 FUX786456 GET786456 GOP786456 GYL786456 HIH786456 HSD786456 IBZ786456 ILV786456 IVR786456 JFN786456 JPJ786456 JZF786456 KJB786456 KSX786456 LCT786456 LMP786456 LWL786456 MGH786456 MQD786456 MZZ786456 NJV786456 NTR786456 ODN786456 ONJ786456 OXF786456 PHB786456 PQX786456 QAT786456 QKP786456 QUL786456 REH786456 ROD786456 RXZ786456 SHV786456 SRR786456 TBN786456 TLJ786456 TVF786456 UFB786456 UOX786456 UYT786456 VIP786456 VSL786456 WCH786456 WMD786456 WVZ786456 R851992 JN851992 TJ851992 ADF851992 ANB851992 AWX851992 BGT851992 BQP851992 CAL851992 CKH851992 CUD851992 DDZ851992 DNV851992 DXR851992 EHN851992 ERJ851992 FBF851992 FLB851992 FUX851992 GET851992 GOP851992 GYL851992 HIH851992 HSD851992 IBZ851992 ILV851992 IVR851992 JFN851992 JPJ851992 JZF851992 KJB851992 KSX851992 LCT851992 LMP851992 LWL851992 MGH851992 MQD851992 MZZ851992 NJV851992 NTR851992 ODN851992 ONJ851992 OXF851992 PHB851992 PQX851992 QAT851992 QKP851992 QUL851992 REH851992 ROD851992 RXZ851992 SHV851992 SRR851992 TBN851992 TLJ851992 TVF851992 UFB851992 UOX851992 UYT851992 VIP851992 VSL851992 WCH851992 WMD851992 WVZ851992 R917528 JN917528 TJ917528 ADF917528 ANB917528 AWX917528 BGT917528 BQP917528 CAL917528 CKH917528 CUD917528 DDZ917528 DNV917528 DXR917528 EHN917528 ERJ917528 FBF917528 FLB917528 FUX917528 GET917528 GOP917528 GYL917528 HIH917528 HSD917528 IBZ917528 ILV917528 IVR917528 JFN917528 JPJ917528 JZF917528 KJB917528 KSX917528 LCT917528 LMP917528 LWL917528 MGH917528 MQD917528 MZZ917528 NJV917528 NTR917528 ODN917528 ONJ917528 OXF917528 PHB917528 PQX917528 QAT917528 QKP917528 QUL917528 REH917528 ROD917528 RXZ917528 SHV917528 SRR917528 TBN917528 TLJ917528 TVF917528 UFB917528 UOX917528 UYT917528 VIP917528 VSL917528 WCH917528 WMD917528 WVZ917528 R983064 JN983064 TJ983064 ADF983064 ANB983064 AWX983064 BGT983064 BQP983064 CAL983064 CKH983064 CUD983064 DDZ983064 DNV983064 DXR983064 EHN983064 ERJ983064 FBF983064 FLB983064 FUX983064 GET983064 GOP983064 GYL983064 HIH983064 HSD983064 IBZ983064 ILV983064 IVR983064 JFN983064 JPJ983064 JZF983064 KJB983064 KSX983064 LCT983064 LMP983064 LWL983064 MGH983064 MQD983064 MZZ983064 NJV983064 NTR983064 ODN983064 ONJ983064 OXF983064 PHB983064 PQX983064 QAT983064 QKP983064 QUL983064 REH983064 ROD983064 RXZ983064 SHV983064 SRR983064 TBN983064 TLJ983064 TVF983064 UFB983064 UOX983064 UYT983064 VIP983064 VSL983064 WCH983064 WMD983064 WVZ983064 WWB983064 T65560 JP65560 TL65560 ADH65560 AND65560 AWZ65560 BGV65560 BQR65560 CAN65560 CKJ65560 CUF65560 DEB65560 DNX65560 DXT65560 EHP65560 ERL65560 FBH65560 FLD65560 FUZ65560 GEV65560 GOR65560 GYN65560 HIJ65560 HSF65560 ICB65560 ILX65560 IVT65560 JFP65560 JPL65560 JZH65560 KJD65560 KSZ65560 LCV65560 LMR65560 LWN65560 MGJ65560 MQF65560 NAB65560 NJX65560 NTT65560 ODP65560 ONL65560 OXH65560 PHD65560 PQZ65560 QAV65560 QKR65560 QUN65560 REJ65560 ROF65560 RYB65560 SHX65560 SRT65560 TBP65560 TLL65560 TVH65560 UFD65560 UOZ65560 UYV65560 VIR65560 VSN65560 WCJ65560 WMF65560 WWB65560 T131096 JP131096 TL131096 ADH131096 AND131096 AWZ131096 BGV131096 BQR131096 CAN131096 CKJ131096 CUF131096 DEB131096 DNX131096 DXT131096 EHP131096 ERL131096 FBH131096 FLD131096 FUZ131096 GEV131096 GOR131096 GYN131096 HIJ131096 HSF131096 ICB131096 ILX131096 IVT131096 JFP131096 JPL131096 JZH131096 KJD131096 KSZ131096 LCV131096 LMR131096 LWN131096 MGJ131096 MQF131096 NAB131096 NJX131096 NTT131096 ODP131096 ONL131096 OXH131096 PHD131096 PQZ131096 QAV131096 QKR131096 QUN131096 REJ131096 ROF131096 RYB131096 SHX131096 SRT131096 TBP131096 TLL131096 TVH131096 UFD131096 UOZ131096 UYV131096 VIR131096 VSN131096 WCJ131096 WMF131096 WWB131096 T196632 JP196632 TL196632 ADH196632 AND196632 AWZ196632 BGV196632 BQR196632 CAN196632 CKJ196632 CUF196632 DEB196632 DNX196632 DXT196632 EHP196632 ERL196632 FBH196632 FLD196632 FUZ196632 GEV196632 GOR196632 GYN196632 HIJ196632 HSF196632 ICB196632 ILX196632 IVT196632 JFP196632 JPL196632 JZH196632 KJD196632 KSZ196632 LCV196632 LMR196632 LWN196632 MGJ196632 MQF196632 NAB196632 NJX196632 NTT196632 ODP196632 ONL196632 OXH196632 PHD196632 PQZ196632 QAV196632 QKR196632 QUN196632 REJ196632 ROF196632 RYB196632 SHX196632 SRT196632 TBP196632 TLL196632 TVH196632 UFD196632 UOZ196632 UYV196632 VIR196632 VSN196632 WCJ196632 WMF196632 WWB196632 T262168 JP262168 TL262168 ADH262168 AND262168 AWZ262168 BGV262168 BQR262168 CAN262168 CKJ262168 CUF262168 DEB262168 DNX262168 DXT262168 EHP262168 ERL262168 FBH262168 FLD262168 FUZ262168 GEV262168 GOR262168 GYN262168 HIJ262168 HSF262168 ICB262168 ILX262168 IVT262168 JFP262168 JPL262168 JZH262168 KJD262168 KSZ262168 LCV262168 LMR262168 LWN262168 MGJ262168 MQF262168 NAB262168 NJX262168 NTT262168 ODP262168 ONL262168 OXH262168 PHD262168 PQZ262168 QAV262168 QKR262168 QUN262168 REJ262168 ROF262168 RYB262168 SHX262168 SRT262168 TBP262168 TLL262168 TVH262168 UFD262168 UOZ262168 UYV262168 VIR262168 VSN262168 WCJ262168 WMF262168 WWB262168 T327704 JP327704 TL327704 ADH327704 AND327704 AWZ327704 BGV327704 BQR327704 CAN327704 CKJ327704 CUF327704 DEB327704 DNX327704 DXT327704 EHP327704 ERL327704 FBH327704 FLD327704 FUZ327704 GEV327704 GOR327704 GYN327704 HIJ327704 HSF327704 ICB327704 ILX327704 IVT327704 JFP327704 JPL327704 JZH327704 KJD327704 KSZ327704 LCV327704 LMR327704 LWN327704 MGJ327704 MQF327704 NAB327704 NJX327704 NTT327704 ODP327704 ONL327704 OXH327704 PHD327704 PQZ327704 QAV327704 QKR327704 QUN327704 REJ327704 ROF327704 RYB327704 SHX327704 SRT327704 TBP327704 TLL327704 TVH327704 UFD327704 UOZ327704 UYV327704 VIR327704 VSN327704 WCJ327704 WMF327704 WWB327704 T393240 JP393240 TL393240 ADH393240 AND393240 AWZ393240 BGV393240 BQR393240 CAN393240 CKJ393240 CUF393240 DEB393240 DNX393240 DXT393240 EHP393240 ERL393240 FBH393240 FLD393240 FUZ393240 GEV393240 GOR393240 GYN393240 HIJ393240 HSF393240 ICB393240 ILX393240 IVT393240 JFP393240 JPL393240 JZH393240 KJD393240 KSZ393240 LCV393240 LMR393240 LWN393240 MGJ393240 MQF393240 NAB393240 NJX393240 NTT393240 ODP393240 ONL393240 OXH393240 PHD393240 PQZ393240 QAV393240 QKR393240 QUN393240 REJ393240 ROF393240 RYB393240 SHX393240 SRT393240 TBP393240 TLL393240 TVH393240 UFD393240 UOZ393240 UYV393240 VIR393240 VSN393240 WCJ393240 WMF393240 WWB393240 T458776 JP458776 TL458776 ADH458776 AND458776 AWZ458776 BGV458776 BQR458776 CAN458776 CKJ458776 CUF458776 DEB458776 DNX458776 DXT458776 EHP458776 ERL458776 FBH458776 FLD458776 FUZ458776 GEV458776 GOR458776 GYN458776 HIJ458776 HSF458776 ICB458776 ILX458776 IVT458776 JFP458776 JPL458776 JZH458776 KJD458776 KSZ458776 LCV458776 LMR458776 LWN458776 MGJ458776 MQF458776 NAB458776 NJX458776 NTT458776 ODP458776 ONL458776 OXH458776 PHD458776 PQZ458776 QAV458776 QKR458776 QUN458776 REJ458776 ROF458776 RYB458776 SHX458776 SRT458776 TBP458776 TLL458776 TVH458776 UFD458776 UOZ458776 UYV458776 VIR458776 VSN458776 WCJ458776 WMF458776 WWB458776 T524312 JP524312 TL524312 ADH524312 AND524312 AWZ524312 BGV524312 BQR524312 CAN524312 CKJ524312 CUF524312 DEB524312 DNX524312 DXT524312 EHP524312 ERL524312 FBH524312 FLD524312 FUZ524312 GEV524312 GOR524312 GYN524312 HIJ524312 HSF524312 ICB524312 ILX524312 IVT524312 JFP524312 JPL524312 JZH524312 KJD524312 KSZ524312 LCV524312 LMR524312 LWN524312 MGJ524312 MQF524312 NAB524312 NJX524312 NTT524312 ODP524312 ONL524312 OXH524312 PHD524312 PQZ524312 QAV524312 QKR524312 QUN524312 REJ524312 ROF524312 RYB524312 SHX524312 SRT524312 TBP524312 TLL524312 TVH524312 UFD524312 UOZ524312 UYV524312 VIR524312 VSN524312 WCJ524312 WMF524312 WWB524312 T589848 JP589848 TL589848 ADH589848 AND589848 AWZ589848 BGV589848 BQR589848 CAN589848 CKJ589848 CUF589848 DEB589848 DNX589848 DXT589848 EHP589848 ERL589848 FBH589848 FLD589848 FUZ589848 GEV589848 GOR589848 GYN589848 HIJ589848 HSF589848 ICB589848 ILX589848 IVT589848 JFP589848 JPL589848 JZH589848 KJD589848 KSZ589848 LCV589848 LMR589848 LWN589848 MGJ589848 MQF589848 NAB589848 NJX589848 NTT589848 ODP589848 ONL589848 OXH589848 PHD589848 PQZ589848 QAV589848 QKR589848 QUN589848 REJ589848 ROF589848 RYB589848 SHX589848 SRT589848 TBP589848 TLL589848 TVH589848 UFD589848 UOZ589848 UYV589848 VIR589848 VSN589848 WCJ589848 WMF589848 WWB589848 T655384 JP655384 TL655384 ADH655384 AND655384 AWZ655384 BGV655384 BQR655384 CAN655384 CKJ655384 CUF655384 DEB655384 DNX655384 DXT655384 EHP655384 ERL655384 FBH655384 FLD655384 FUZ655384 GEV655384 GOR655384 GYN655384 HIJ655384 HSF655384 ICB655384 ILX655384 IVT655384 JFP655384 JPL655384 JZH655384 KJD655384 KSZ655384 LCV655384 LMR655384 LWN655384 MGJ655384 MQF655384 NAB655384 NJX655384 NTT655384 ODP655384 ONL655384 OXH655384 PHD655384 PQZ655384 QAV655384 QKR655384 QUN655384 REJ655384 ROF655384 RYB655384 SHX655384 SRT655384 TBP655384 TLL655384 TVH655384 UFD655384 UOZ655384 UYV655384 VIR655384 VSN655384 WCJ655384 WMF655384 WWB655384 T720920 JP720920 TL720920 ADH720920 AND720920 AWZ720920 BGV720920 BQR720920 CAN720920 CKJ720920 CUF720920 DEB720920 DNX720920 DXT720920 EHP720920 ERL720920 FBH720920 FLD720920 FUZ720920 GEV720920 GOR720920 GYN720920 HIJ720920 HSF720920 ICB720920 ILX720920 IVT720920 JFP720920 JPL720920 JZH720920 KJD720920 KSZ720920 LCV720920 LMR720920 LWN720920 MGJ720920 MQF720920 NAB720920 NJX720920 NTT720920 ODP720920 ONL720920 OXH720920 PHD720920 PQZ720920 QAV720920 QKR720920 QUN720920 REJ720920 ROF720920 RYB720920 SHX720920 SRT720920 TBP720920 TLL720920 TVH720920 UFD720920 UOZ720920 UYV720920 VIR720920 VSN720920 WCJ720920 WMF720920 WWB720920 T786456 JP786456 TL786456 ADH786456 AND786456 AWZ786456 BGV786456 BQR786456 CAN786456 CKJ786456 CUF786456 DEB786456 DNX786456 DXT786456 EHP786456 ERL786456 FBH786456 FLD786456 FUZ786456 GEV786456 GOR786456 GYN786456 HIJ786456 HSF786456 ICB786456 ILX786456 IVT786456 JFP786456 JPL786456 JZH786456 KJD786456 KSZ786456 LCV786456 LMR786456 LWN786456 MGJ786456 MQF786456 NAB786456 NJX786456 NTT786456 ODP786456 ONL786456 OXH786456 PHD786456 PQZ786456 QAV786456 QKR786456 QUN786456 REJ786456 ROF786456 RYB786456 SHX786456 SRT786456 TBP786456 TLL786456 TVH786456 UFD786456 UOZ786456 UYV786456 VIR786456 VSN786456 WCJ786456 WMF786456 WWB786456 T851992 JP851992 TL851992 ADH851992 AND851992 AWZ851992 BGV851992 BQR851992 CAN851992 CKJ851992 CUF851992 DEB851992 DNX851992 DXT851992 EHP851992 ERL851992 FBH851992 FLD851992 FUZ851992 GEV851992 GOR851992 GYN851992 HIJ851992 HSF851992 ICB851992 ILX851992 IVT851992 JFP851992 JPL851992 JZH851992 KJD851992 KSZ851992 LCV851992 LMR851992 LWN851992 MGJ851992 MQF851992 NAB851992 NJX851992 NTT851992 ODP851992 ONL851992 OXH851992 PHD851992 PQZ851992 QAV851992 QKR851992 QUN851992 REJ851992 ROF851992 RYB851992 SHX851992 SRT851992 TBP851992 TLL851992 TVH851992 UFD851992 UOZ851992 UYV851992 VIR851992 VSN851992 WCJ851992 WMF851992 WWB851992 T917528 JP917528 TL917528 ADH917528 AND917528 AWZ917528 BGV917528 BQR917528 CAN917528 CKJ917528 CUF917528 DEB917528 DNX917528 DXT917528 EHP917528 ERL917528 FBH917528 FLD917528 FUZ917528 GEV917528 GOR917528 GYN917528 HIJ917528 HSF917528 ICB917528 ILX917528 IVT917528 JFP917528 JPL917528 JZH917528 KJD917528 KSZ917528 LCV917528 LMR917528 LWN917528 MGJ917528 MQF917528 NAB917528 NJX917528 NTT917528 ODP917528 ONL917528 OXH917528 PHD917528 PQZ917528 QAV917528 QKR917528 QUN917528 REJ917528 ROF917528 RYB917528 SHX917528 SRT917528 TBP917528 TLL917528 TVH917528 UFD917528 UOZ917528 UYV917528 VIR917528 VSN917528 WCJ917528 WMF917528 WWB917528 T983064 JP983064 TL983064 ADH983064 AND983064 AWZ983064 BGV983064 BQR983064 CAN983064 CKJ983064 CUF983064 DEB983064 DNX983064 DXT983064 EHP983064 ERL983064 FBH983064 FLD983064 FUZ983064 GEV983064 GOR983064 GYN983064 HIJ983064 HSF983064 ICB983064 ILX983064 IVT983064 JFP983064 JPL983064 JZH983064 KJD983064 KSZ983064 LCV983064 LMR983064 LWN983064 MGJ983064 MQF983064 NAB983064 NJX983064 NTT983064 ODP983064 ONL983064 OXH983064 PHD983064 PQZ983064 QAV983064 QKR983064 QUN983064 REJ983064 ROF983064 RYB983064 SHX983064 SRT983064 TBP983064 TLL983064 TVH983064 UFD983064 UOZ983064 UYV983064 VIR983064 VSN983064 WCJ983064 WMF983064 VSN24 VIR24 UYV24 UOZ24 UFD24 TVH24 TLL24 TBP24 SRT24 SHX24 RYB24 ROF24 REJ24 QUN24 QKR24 QAV24 PQZ24 PHD24 OXH24 ONL24 ODP24 NTT24 NJX24 NAB24 MQF24 MGJ24 LWN24 LMR24 LCV24 KSZ24 KJD24 JZH24 JPL24 JFP24 IVT24 ILX24 ICB24 HSF24 HIJ24 GYN24 GOR24 GEV24 FUZ24 FLD24 FBH24 ERL24 EHP24 DXT24 DNX24 DEB24 CUF24 CKJ24 CAN24 BQR24 BGV24 AWZ24 AND24 ADH24 TL24 JP24 WWB24 WVZ24 WMD24 WCH24 VSL24 VIP24 UYT24 UOX24 UFB24 TVF24 TLJ24 TBN24 SRR24 SHV24 RXZ24 ROD24 REH24 QUL24 QKP24 QAT24 PQX24 PHB24 OXF24 ONJ24 ODN24 NTR24 NJV24 MZZ24 MQD24 MGH24 LWL24 LMP24 LCT24 KSX24 KJB24 JZF24 JPJ24 JFN24 IVR24 ILV24 IBZ24 HSD24 HIH24 GYL24 GOP24 GET24 FUX24 FLB24 FBF24 ERJ24 EHN24 DXR24 DNV24 DDZ24 CUD24 CKH24 CAL24 BQP24 BGT24 AWX24 ANB24 ADF24 TJ24 JN24 R24 WMF24 WCJ24"/>
    <dataValidation type="list" allowBlank="1" showInputMessage="1" showErrorMessage="1" errorTitle="Ошибка" error="Выберите значение из списка" sqref="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M24 WVU24 WLY24 WCC24">
      <formula1>kind_of_heat_transfer</formula1>
    </dataValidation>
    <dataValidation type="list" allowBlank="1" showInputMessage="1" errorTitle="Ошибка" error="Выберите значение из списка" prompt="Выберите значение из списка" sqref="JK23:JR23 TG23:TN23 ADC23:ADJ23 AMY23:ANF23 AWU23:AXB23 BGQ23:BGX23 BQM23:BQT23 CAI23:CAP23 CKE23:CKL23 CUA23:CUH23 DDW23:DED23 DNS23:DNZ23 DXO23:DXV23 EHK23:EHR23 ERG23:ERN23 FBC23:FBJ23 FKY23:FLF23 FUU23:FVB23 GEQ23:GEX23 GOM23:GOT23 GYI23:GYP23 HIE23:HIL23 HSA23:HSH23 IBW23:ICD23 ILS23:ILZ23 IVO23:IVV23 JFK23:JFR23 JPG23:JPN23 JZC23:JZJ23 KIY23:KJF23 KSU23:KTB23 LCQ23:LCX23 LMM23:LMT23 LWI23:LWP23 MGE23:MGL23 MQA23:MQH23 MZW23:NAD23 NJS23:NJZ23 NTO23:NTV23 ODK23:ODR23 ONG23:ONN23 OXC23:OXJ23 PGY23:PHF23 PQU23:PRB23 QAQ23:QAX23 QKM23:QKT23 QUI23:QUP23 REE23:REL23 ROA23:ROH23 RXW23:RYD23 SHS23:SHZ23 SRO23:SRV23 TBK23:TBR23 TLG23:TLN23 TVC23:TVJ23 UEY23:UFF23 UOU23:UPB23 UYQ23:UYX23 VIM23:VIT23 VSI23:VSP23 WCE23:WCL23 WMA23:WMH23 WVW23:WWD23 JK65559:JR65559 TG65559:TN65559 ADC65559:ADJ65559 AMY65559:ANF65559 AWU65559:AXB65559 BGQ65559:BGX65559 BQM65559:BQT65559 CAI65559:CAP65559 CKE65559:CKL65559 CUA65559:CUH65559 DDW65559:DED65559 DNS65559:DNZ65559 DXO65559:DXV65559 EHK65559:EHR65559 ERG65559:ERN65559 FBC65559:FBJ65559 FKY65559:FLF65559 FUU65559:FVB65559 GEQ65559:GEX65559 GOM65559:GOT65559 GYI65559:GYP65559 HIE65559:HIL65559 HSA65559:HSH65559 IBW65559:ICD65559 ILS65559:ILZ65559 IVO65559:IVV65559 JFK65559:JFR65559 JPG65559:JPN65559 JZC65559:JZJ65559 KIY65559:KJF65559 KSU65559:KTB65559 LCQ65559:LCX65559 LMM65559:LMT65559 LWI65559:LWP65559 MGE65559:MGL65559 MQA65559:MQH65559 MZW65559:NAD65559 NJS65559:NJZ65559 NTO65559:NTV65559 ODK65559:ODR65559 ONG65559:ONN65559 OXC65559:OXJ65559 PGY65559:PHF65559 PQU65559:PRB65559 QAQ65559:QAX65559 QKM65559:QKT65559 QUI65559:QUP65559 REE65559:REL65559 ROA65559:ROH65559 RXW65559:RYD65559 SHS65559:SHZ65559 SRO65559:SRV65559 TBK65559:TBR65559 TLG65559:TLN65559 TVC65559:TVJ65559 UEY65559:UFF65559 UOU65559:UPB65559 UYQ65559:UYX65559 VIM65559:VIT65559 VSI65559:VSP65559 WCE65559:WCL65559 WMA65559:WMH65559 WVW65559:WWD65559 JK131095:JR131095 TG131095:TN131095 ADC131095:ADJ131095 AMY131095:ANF131095 AWU131095:AXB131095 BGQ131095:BGX131095 BQM131095:BQT131095 CAI131095:CAP131095 CKE131095:CKL131095 CUA131095:CUH131095 DDW131095:DED131095 DNS131095:DNZ131095 DXO131095:DXV131095 EHK131095:EHR131095 ERG131095:ERN131095 FBC131095:FBJ131095 FKY131095:FLF131095 FUU131095:FVB131095 GEQ131095:GEX131095 GOM131095:GOT131095 GYI131095:GYP131095 HIE131095:HIL131095 HSA131095:HSH131095 IBW131095:ICD131095 ILS131095:ILZ131095 IVO131095:IVV131095 JFK131095:JFR131095 JPG131095:JPN131095 JZC131095:JZJ131095 KIY131095:KJF131095 KSU131095:KTB131095 LCQ131095:LCX131095 LMM131095:LMT131095 LWI131095:LWP131095 MGE131095:MGL131095 MQA131095:MQH131095 MZW131095:NAD131095 NJS131095:NJZ131095 NTO131095:NTV131095 ODK131095:ODR131095 ONG131095:ONN131095 OXC131095:OXJ131095 PGY131095:PHF131095 PQU131095:PRB131095 QAQ131095:QAX131095 QKM131095:QKT131095 QUI131095:QUP131095 REE131095:REL131095 ROA131095:ROH131095 RXW131095:RYD131095 SHS131095:SHZ131095 SRO131095:SRV131095 TBK131095:TBR131095 TLG131095:TLN131095 TVC131095:TVJ131095 UEY131095:UFF131095 UOU131095:UPB131095 UYQ131095:UYX131095 VIM131095:VIT131095 VSI131095:VSP131095 WCE131095:WCL131095 WMA131095:WMH131095 WVW131095:WWD131095 JK196631:JR196631 TG196631:TN196631 ADC196631:ADJ196631 AMY196631:ANF196631 AWU196631:AXB196631 BGQ196631:BGX196631 BQM196631:BQT196631 CAI196631:CAP196631 CKE196631:CKL196631 CUA196631:CUH196631 DDW196631:DED196631 DNS196631:DNZ196631 DXO196631:DXV196631 EHK196631:EHR196631 ERG196631:ERN196631 FBC196631:FBJ196631 FKY196631:FLF196631 FUU196631:FVB196631 GEQ196631:GEX196631 GOM196631:GOT196631 GYI196631:GYP196631 HIE196631:HIL196631 HSA196631:HSH196631 IBW196631:ICD196631 ILS196631:ILZ196631 IVO196631:IVV196631 JFK196631:JFR196631 JPG196631:JPN196631 JZC196631:JZJ196631 KIY196631:KJF196631 KSU196631:KTB196631 LCQ196631:LCX196631 LMM196631:LMT196631 LWI196631:LWP196631 MGE196631:MGL196631 MQA196631:MQH196631 MZW196631:NAD196631 NJS196631:NJZ196631 NTO196631:NTV196631 ODK196631:ODR196631 ONG196631:ONN196631 OXC196631:OXJ196631 PGY196631:PHF196631 PQU196631:PRB196631 QAQ196631:QAX196631 QKM196631:QKT196631 QUI196631:QUP196631 REE196631:REL196631 ROA196631:ROH196631 RXW196631:RYD196631 SHS196631:SHZ196631 SRO196631:SRV196631 TBK196631:TBR196631 TLG196631:TLN196631 TVC196631:TVJ196631 UEY196631:UFF196631 UOU196631:UPB196631 UYQ196631:UYX196631 VIM196631:VIT196631 VSI196631:VSP196631 WCE196631:WCL196631 WMA196631:WMH196631 WVW196631:WWD196631 JK262167:JR262167 TG262167:TN262167 ADC262167:ADJ262167 AMY262167:ANF262167 AWU262167:AXB262167 BGQ262167:BGX262167 BQM262167:BQT262167 CAI262167:CAP262167 CKE262167:CKL262167 CUA262167:CUH262167 DDW262167:DED262167 DNS262167:DNZ262167 DXO262167:DXV262167 EHK262167:EHR262167 ERG262167:ERN262167 FBC262167:FBJ262167 FKY262167:FLF262167 FUU262167:FVB262167 GEQ262167:GEX262167 GOM262167:GOT262167 GYI262167:GYP262167 HIE262167:HIL262167 HSA262167:HSH262167 IBW262167:ICD262167 ILS262167:ILZ262167 IVO262167:IVV262167 JFK262167:JFR262167 JPG262167:JPN262167 JZC262167:JZJ262167 KIY262167:KJF262167 KSU262167:KTB262167 LCQ262167:LCX262167 LMM262167:LMT262167 LWI262167:LWP262167 MGE262167:MGL262167 MQA262167:MQH262167 MZW262167:NAD262167 NJS262167:NJZ262167 NTO262167:NTV262167 ODK262167:ODR262167 ONG262167:ONN262167 OXC262167:OXJ262167 PGY262167:PHF262167 PQU262167:PRB262167 QAQ262167:QAX262167 QKM262167:QKT262167 QUI262167:QUP262167 REE262167:REL262167 ROA262167:ROH262167 RXW262167:RYD262167 SHS262167:SHZ262167 SRO262167:SRV262167 TBK262167:TBR262167 TLG262167:TLN262167 TVC262167:TVJ262167 UEY262167:UFF262167 UOU262167:UPB262167 UYQ262167:UYX262167 VIM262167:VIT262167 VSI262167:VSP262167 WCE262167:WCL262167 WMA262167:WMH262167 WVW262167:WWD262167 JK327703:JR327703 TG327703:TN327703 ADC327703:ADJ327703 AMY327703:ANF327703 AWU327703:AXB327703 BGQ327703:BGX327703 BQM327703:BQT327703 CAI327703:CAP327703 CKE327703:CKL327703 CUA327703:CUH327703 DDW327703:DED327703 DNS327703:DNZ327703 DXO327703:DXV327703 EHK327703:EHR327703 ERG327703:ERN327703 FBC327703:FBJ327703 FKY327703:FLF327703 FUU327703:FVB327703 GEQ327703:GEX327703 GOM327703:GOT327703 GYI327703:GYP327703 HIE327703:HIL327703 HSA327703:HSH327703 IBW327703:ICD327703 ILS327703:ILZ327703 IVO327703:IVV327703 JFK327703:JFR327703 JPG327703:JPN327703 JZC327703:JZJ327703 KIY327703:KJF327703 KSU327703:KTB327703 LCQ327703:LCX327703 LMM327703:LMT327703 LWI327703:LWP327703 MGE327703:MGL327703 MQA327703:MQH327703 MZW327703:NAD327703 NJS327703:NJZ327703 NTO327703:NTV327703 ODK327703:ODR327703 ONG327703:ONN327703 OXC327703:OXJ327703 PGY327703:PHF327703 PQU327703:PRB327703 QAQ327703:QAX327703 QKM327703:QKT327703 QUI327703:QUP327703 REE327703:REL327703 ROA327703:ROH327703 RXW327703:RYD327703 SHS327703:SHZ327703 SRO327703:SRV327703 TBK327703:TBR327703 TLG327703:TLN327703 TVC327703:TVJ327703 UEY327703:UFF327703 UOU327703:UPB327703 UYQ327703:UYX327703 VIM327703:VIT327703 VSI327703:VSP327703 WCE327703:WCL327703 WMA327703:WMH327703 WVW327703:WWD327703 JK393239:JR393239 TG393239:TN393239 ADC393239:ADJ393239 AMY393239:ANF393239 AWU393239:AXB393239 BGQ393239:BGX393239 BQM393239:BQT393239 CAI393239:CAP393239 CKE393239:CKL393239 CUA393239:CUH393239 DDW393239:DED393239 DNS393239:DNZ393239 DXO393239:DXV393239 EHK393239:EHR393239 ERG393239:ERN393239 FBC393239:FBJ393239 FKY393239:FLF393239 FUU393239:FVB393239 GEQ393239:GEX393239 GOM393239:GOT393239 GYI393239:GYP393239 HIE393239:HIL393239 HSA393239:HSH393239 IBW393239:ICD393239 ILS393239:ILZ393239 IVO393239:IVV393239 JFK393239:JFR393239 JPG393239:JPN393239 JZC393239:JZJ393239 KIY393239:KJF393239 KSU393239:KTB393239 LCQ393239:LCX393239 LMM393239:LMT393239 LWI393239:LWP393239 MGE393239:MGL393239 MQA393239:MQH393239 MZW393239:NAD393239 NJS393239:NJZ393239 NTO393239:NTV393239 ODK393239:ODR393239 ONG393239:ONN393239 OXC393239:OXJ393239 PGY393239:PHF393239 PQU393239:PRB393239 QAQ393239:QAX393239 QKM393239:QKT393239 QUI393239:QUP393239 REE393239:REL393239 ROA393239:ROH393239 RXW393239:RYD393239 SHS393239:SHZ393239 SRO393239:SRV393239 TBK393239:TBR393239 TLG393239:TLN393239 TVC393239:TVJ393239 UEY393239:UFF393239 UOU393239:UPB393239 UYQ393239:UYX393239 VIM393239:VIT393239 VSI393239:VSP393239 WCE393239:WCL393239 WMA393239:WMH393239 WVW393239:WWD393239 JK458775:JR458775 TG458775:TN458775 ADC458775:ADJ458775 AMY458775:ANF458775 AWU458775:AXB458775 BGQ458775:BGX458775 BQM458775:BQT458775 CAI458775:CAP458775 CKE458775:CKL458775 CUA458775:CUH458775 DDW458775:DED458775 DNS458775:DNZ458775 DXO458775:DXV458775 EHK458775:EHR458775 ERG458775:ERN458775 FBC458775:FBJ458775 FKY458775:FLF458775 FUU458775:FVB458775 GEQ458775:GEX458775 GOM458775:GOT458775 GYI458775:GYP458775 HIE458775:HIL458775 HSA458775:HSH458775 IBW458775:ICD458775 ILS458775:ILZ458775 IVO458775:IVV458775 JFK458775:JFR458775 JPG458775:JPN458775 JZC458775:JZJ458775 KIY458775:KJF458775 KSU458775:KTB458775 LCQ458775:LCX458775 LMM458775:LMT458775 LWI458775:LWP458775 MGE458775:MGL458775 MQA458775:MQH458775 MZW458775:NAD458775 NJS458775:NJZ458775 NTO458775:NTV458775 ODK458775:ODR458775 ONG458775:ONN458775 OXC458775:OXJ458775 PGY458775:PHF458775 PQU458775:PRB458775 QAQ458775:QAX458775 QKM458775:QKT458775 QUI458775:QUP458775 REE458775:REL458775 ROA458775:ROH458775 RXW458775:RYD458775 SHS458775:SHZ458775 SRO458775:SRV458775 TBK458775:TBR458775 TLG458775:TLN458775 TVC458775:TVJ458775 UEY458775:UFF458775 UOU458775:UPB458775 UYQ458775:UYX458775 VIM458775:VIT458775 VSI458775:VSP458775 WCE458775:WCL458775 WMA458775:WMH458775 WVW458775:WWD458775 JK524311:JR524311 TG524311:TN524311 ADC524311:ADJ524311 AMY524311:ANF524311 AWU524311:AXB524311 BGQ524311:BGX524311 BQM524311:BQT524311 CAI524311:CAP524311 CKE524311:CKL524311 CUA524311:CUH524311 DDW524311:DED524311 DNS524311:DNZ524311 DXO524311:DXV524311 EHK524311:EHR524311 ERG524311:ERN524311 FBC524311:FBJ524311 FKY524311:FLF524311 FUU524311:FVB524311 GEQ524311:GEX524311 GOM524311:GOT524311 GYI524311:GYP524311 HIE524311:HIL524311 HSA524311:HSH524311 IBW524311:ICD524311 ILS524311:ILZ524311 IVO524311:IVV524311 JFK524311:JFR524311 JPG524311:JPN524311 JZC524311:JZJ524311 KIY524311:KJF524311 KSU524311:KTB524311 LCQ524311:LCX524311 LMM524311:LMT524311 LWI524311:LWP524311 MGE524311:MGL524311 MQA524311:MQH524311 MZW524311:NAD524311 NJS524311:NJZ524311 NTO524311:NTV524311 ODK524311:ODR524311 ONG524311:ONN524311 OXC524311:OXJ524311 PGY524311:PHF524311 PQU524311:PRB524311 QAQ524311:QAX524311 QKM524311:QKT524311 QUI524311:QUP524311 REE524311:REL524311 ROA524311:ROH524311 RXW524311:RYD524311 SHS524311:SHZ524311 SRO524311:SRV524311 TBK524311:TBR524311 TLG524311:TLN524311 TVC524311:TVJ524311 UEY524311:UFF524311 UOU524311:UPB524311 UYQ524311:UYX524311 VIM524311:VIT524311 VSI524311:VSP524311 WCE524311:WCL524311 WMA524311:WMH524311 WVW524311:WWD524311 JK589847:JR589847 TG589847:TN589847 ADC589847:ADJ589847 AMY589847:ANF589847 AWU589847:AXB589847 BGQ589847:BGX589847 BQM589847:BQT589847 CAI589847:CAP589847 CKE589847:CKL589847 CUA589847:CUH589847 DDW589847:DED589847 DNS589847:DNZ589847 DXO589847:DXV589847 EHK589847:EHR589847 ERG589847:ERN589847 FBC589847:FBJ589847 FKY589847:FLF589847 FUU589847:FVB589847 GEQ589847:GEX589847 GOM589847:GOT589847 GYI589847:GYP589847 HIE589847:HIL589847 HSA589847:HSH589847 IBW589847:ICD589847 ILS589847:ILZ589847 IVO589847:IVV589847 JFK589847:JFR589847 JPG589847:JPN589847 JZC589847:JZJ589847 KIY589847:KJF589847 KSU589847:KTB589847 LCQ589847:LCX589847 LMM589847:LMT589847 LWI589847:LWP589847 MGE589847:MGL589847 MQA589847:MQH589847 MZW589847:NAD589847 NJS589847:NJZ589847 NTO589847:NTV589847 ODK589847:ODR589847 ONG589847:ONN589847 OXC589847:OXJ589847 PGY589847:PHF589847 PQU589847:PRB589847 QAQ589847:QAX589847 QKM589847:QKT589847 QUI589847:QUP589847 REE589847:REL589847 ROA589847:ROH589847 RXW589847:RYD589847 SHS589847:SHZ589847 SRO589847:SRV589847 TBK589847:TBR589847 TLG589847:TLN589847 TVC589847:TVJ589847 UEY589847:UFF589847 UOU589847:UPB589847 UYQ589847:UYX589847 VIM589847:VIT589847 VSI589847:VSP589847 WCE589847:WCL589847 WMA589847:WMH589847 WVW589847:WWD589847 JK655383:JR655383 TG655383:TN655383 ADC655383:ADJ655383 AMY655383:ANF655383 AWU655383:AXB655383 BGQ655383:BGX655383 BQM655383:BQT655383 CAI655383:CAP655383 CKE655383:CKL655383 CUA655383:CUH655383 DDW655383:DED655383 DNS655383:DNZ655383 DXO655383:DXV655383 EHK655383:EHR655383 ERG655383:ERN655383 FBC655383:FBJ655383 FKY655383:FLF655383 FUU655383:FVB655383 GEQ655383:GEX655383 GOM655383:GOT655383 GYI655383:GYP655383 HIE655383:HIL655383 HSA655383:HSH655383 IBW655383:ICD655383 ILS655383:ILZ655383 IVO655383:IVV655383 JFK655383:JFR655383 JPG655383:JPN655383 JZC655383:JZJ655383 KIY655383:KJF655383 KSU655383:KTB655383 LCQ655383:LCX655383 LMM655383:LMT655383 LWI655383:LWP655383 MGE655383:MGL655383 MQA655383:MQH655383 MZW655383:NAD655383 NJS655383:NJZ655383 NTO655383:NTV655383 ODK655383:ODR655383 ONG655383:ONN655383 OXC655383:OXJ655383 PGY655383:PHF655383 PQU655383:PRB655383 QAQ655383:QAX655383 QKM655383:QKT655383 QUI655383:QUP655383 REE655383:REL655383 ROA655383:ROH655383 RXW655383:RYD655383 SHS655383:SHZ655383 SRO655383:SRV655383 TBK655383:TBR655383 TLG655383:TLN655383 TVC655383:TVJ655383 UEY655383:UFF655383 UOU655383:UPB655383 UYQ655383:UYX655383 VIM655383:VIT655383 VSI655383:VSP655383 WCE655383:WCL655383 WMA655383:WMH655383 WVW655383:WWD655383 JK720919:JR720919 TG720919:TN720919 ADC720919:ADJ720919 AMY720919:ANF720919 AWU720919:AXB720919 BGQ720919:BGX720919 BQM720919:BQT720919 CAI720919:CAP720919 CKE720919:CKL720919 CUA720919:CUH720919 DDW720919:DED720919 DNS720919:DNZ720919 DXO720919:DXV720919 EHK720919:EHR720919 ERG720919:ERN720919 FBC720919:FBJ720919 FKY720919:FLF720919 FUU720919:FVB720919 GEQ720919:GEX720919 GOM720919:GOT720919 GYI720919:GYP720919 HIE720919:HIL720919 HSA720919:HSH720919 IBW720919:ICD720919 ILS720919:ILZ720919 IVO720919:IVV720919 JFK720919:JFR720919 JPG720919:JPN720919 JZC720919:JZJ720919 KIY720919:KJF720919 KSU720919:KTB720919 LCQ720919:LCX720919 LMM720919:LMT720919 LWI720919:LWP720919 MGE720919:MGL720919 MQA720919:MQH720919 MZW720919:NAD720919 NJS720919:NJZ720919 NTO720919:NTV720919 ODK720919:ODR720919 ONG720919:ONN720919 OXC720919:OXJ720919 PGY720919:PHF720919 PQU720919:PRB720919 QAQ720919:QAX720919 QKM720919:QKT720919 QUI720919:QUP720919 REE720919:REL720919 ROA720919:ROH720919 RXW720919:RYD720919 SHS720919:SHZ720919 SRO720919:SRV720919 TBK720919:TBR720919 TLG720919:TLN720919 TVC720919:TVJ720919 UEY720919:UFF720919 UOU720919:UPB720919 UYQ720919:UYX720919 VIM720919:VIT720919 VSI720919:VSP720919 WCE720919:WCL720919 WMA720919:WMH720919 WVW720919:WWD720919 JK786455:JR786455 TG786455:TN786455 ADC786455:ADJ786455 AMY786455:ANF786455 AWU786455:AXB786455 BGQ786455:BGX786455 BQM786455:BQT786455 CAI786455:CAP786455 CKE786455:CKL786455 CUA786455:CUH786455 DDW786455:DED786455 DNS786455:DNZ786455 DXO786455:DXV786455 EHK786455:EHR786455 ERG786455:ERN786455 FBC786455:FBJ786455 FKY786455:FLF786455 FUU786455:FVB786455 GEQ786455:GEX786455 GOM786455:GOT786455 GYI786455:GYP786455 HIE786455:HIL786455 HSA786455:HSH786455 IBW786455:ICD786455 ILS786455:ILZ786455 IVO786455:IVV786455 JFK786455:JFR786455 JPG786455:JPN786455 JZC786455:JZJ786455 KIY786455:KJF786455 KSU786455:KTB786455 LCQ786455:LCX786455 LMM786455:LMT786455 LWI786455:LWP786455 MGE786455:MGL786455 MQA786455:MQH786455 MZW786455:NAD786455 NJS786455:NJZ786455 NTO786455:NTV786455 ODK786455:ODR786455 ONG786455:ONN786455 OXC786455:OXJ786455 PGY786455:PHF786455 PQU786455:PRB786455 QAQ786455:QAX786455 QKM786455:QKT786455 QUI786455:QUP786455 REE786455:REL786455 ROA786455:ROH786455 RXW786455:RYD786455 SHS786455:SHZ786455 SRO786455:SRV786455 TBK786455:TBR786455 TLG786455:TLN786455 TVC786455:TVJ786455 UEY786455:UFF786455 UOU786455:UPB786455 UYQ786455:UYX786455 VIM786455:VIT786455 VSI786455:VSP786455 WCE786455:WCL786455 WMA786455:WMH786455 WVW786455:WWD786455 JK851991:JR851991 TG851991:TN851991 ADC851991:ADJ851991 AMY851991:ANF851991 AWU851991:AXB851991 BGQ851991:BGX851991 BQM851991:BQT851991 CAI851991:CAP851991 CKE851991:CKL851991 CUA851991:CUH851991 DDW851991:DED851991 DNS851991:DNZ851991 DXO851991:DXV851991 EHK851991:EHR851991 ERG851991:ERN851991 FBC851991:FBJ851991 FKY851991:FLF851991 FUU851991:FVB851991 GEQ851991:GEX851991 GOM851991:GOT851991 GYI851991:GYP851991 HIE851991:HIL851991 HSA851991:HSH851991 IBW851991:ICD851991 ILS851991:ILZ851991 IVO851991:IVV851991 JFK851991:JFR851991 JPG851991:JPN851991 JZC851991:JZJ851991 KIY851991:KJF851991 KSU851991:KTB851991 LCQ851991:LCX851991 LMM851991:LMT851991 LWI851991:LWP851991 MGE851991:MGL851991 MQA851991:MQH851991 MZW851991:NAD851991 NJS851991:NJZ851991 NTO851991:NTV851991 ODK851991:ODR851991 ONG851991:ONN851991 OXC851991:OXJ851991 PGY851991:PHF851991 PQU851991:PRB851991 QAQ851991:QAX851991 QKM851991:QKT851991 QUI851991:QUP851991 REE851991:REL851991 ROA851991:ROH851991 RXW851991:RYD851991 SHS851991:SHZ851991 SRO851991:SRV851991 TBK851991:TBR851991 TLG851991:TLN851991 TVC851991:TVJ851991 UEY851991:UFF851991 UOU851991:UPB851991 UYQ851991:UYX851991 VIM851991:VIT851991 VSI851991:VSP851991 WCE851991:WCL851991 WMA851991:WMH851991 WVW851991:WWD851991 JK917527:JR917527 TG917527:TN917527 ADC917527:ADJ917527 AMY917527:ANF917527 AWU917527:AXB917527 BGQ917527:BGX917527 BQM917527:BQT917527 CAI917527:CAP917527 CKE917527:CKL917527 CUA917527:CUH917527 DDW917527:DED917527 DNS917527:DNZ917527 DXO917527:DXV917527 EHK917527:EHR917527 ERG917527:ERN917527 FBC917527:FBJ917527 FKY917527:FLF917527 FUU917527:FVB917527 GEQ917527:GEX917527 GOM917527:GOT917527 GYI917527:GYP917527 HIE917527:HIL917527 HSA917527:HSH917527 IBW917527:ICD917527 ILS917527:ILZ917527 IVO917527:IVV917527 JFK917527:JFR917527 JPG917527:JPN917527 JZC917527:JZJ917527 KIY917527:KJF917527 KSU917527:KTB917527 LCQ917527:LCX917527 LMM917527:LMT917527 LWI917527:LWP917527 MGE917527:MGL917527 MQA917527:MQH917527 MZW917527:NAD917527 NJS917527:NJZ917527 NTO917527:NTV917527 ODK917527:ODR917527 ONG917527:ONN917527 OXC917527:OXJ917527 PGY917527:PHF917527 PQU917527:PRB917527 QAQ917527:QAX917527 QKM917527:QKT917527 QUI917527:QUP917527 REE917527:REL917527 ROA917527:ROH917527 RXW917527:RYD917527 SHS917527:SHZ917527 SRO917527:SRV917527 TBK917527:TBR917527 TLG917527:TLN917527 TVC917527:TVJ917527 UEY917527:UFF917527 UOU917527:UPB917527 UYQ917527:UYX917527 VIM917527:VIT917527 VSI917527:VSP917527 WCE917527:WCL917527 WMA917527:WMH917527 WVW917527:WWD917527 WVW983063:WWD983063 JK983063:JR983063 TG983063:TN983063 ADC983063:ADJ983063 AMY983063:ANF983063 AWU983063:AXB983063 BGQ983063:BGX983063 BQM983063:BQT983063 CAI983063:CAP983063 CKE983063:CKL983063 CUA983063:CUH983063 DDW983063:DED983063 DNS983063:DNZ983063 DXO983063:DXV983063 EHK983063:EHR983063 ERG983063:ERN983063 FBC983063:FBJ983063 FKY983063:FLF983063 FUU983063:FVB983063 GEQ983063:GEX983063 GOM983063:GOT983063 GYI983063:GYP983063 HIE983063:HIL983063 HSA983063:HSH983063 IBW983063:ICD983063 ILS983063:ILZ983063 IVO983063:IVV983063 JFK983063:JFR983063 JPG983063:JPN983063 JZC983063:JZJ983063 KIY983063:KJF983063 KSU983063:KTB983063 LCQ983063:LCX983063 LMM983063:LMT983063 LWI983063:LWP983063 MGE983063:MGL983063 MQA983063:MQH983063 MZW983063:NAD983063 NJS983063:NJZ983063 NTO983063:NTV983063 ODK983063:ODR983063 ONG983063:ONN983063 OXC983063:OXJ983063 PGY983063:PHF983063 PQU983063:PRB983063 QAQ983063:QAX983063 QKM983063:QKT983063 QUI983063:QUP983063 REE983063:REL983063 ROA983063:ROH983063 RXW983063:RYD983063 SHS983063:SHZ983063 SRO983063:SRV983063 TBK983063:TBR983063 TLG983063:TLN983063 TVC983063:TVJ983063 UEY983063:UFF983063 UOU983063:UPB983063 UYQ983063:UYX983063 VIM983063:VIT983063 VSI983063:VSP983063 WCE983063:WCL983063 WMA983063:WMH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textLength" operator="lessThanOrEqual" allowBlank="1" showInputMessage="1" showErrorMessage="1" errorTitle="Ошибка" error="Допускается ввод не более 900 символов!" sqref="WWE983058:WWE983065 WMI983058:WMI983065 W65554:W65561 JS65554:JS65561 TO65554:TO65561 ADK65554:ADK65561 ANG65554:ANG65561 AXC65554:AXC65561 BGY65554:BGY65561 BQU65554:BQU65561 CAQ65554:CAQ65561 CKM65554:CKM65561 CUI65554:CUI65561 DEE65554:DEE65561 DOA65554:DOA65561 DXW65554:DXW65561 EHS65554:EHS65561 ERO65554:ERO65561 FBK65554:FBK65561 FLG65554:FLG65561 FVC65554:FVC65561 GEY65554:GEY65561 GOU65554:GOU65561 GYQ65554:GYQ65561 HIM65554:HIM65561 HSI65554:HSI65561 ICE65554:ICE65561 IMA65554:IMA65561 IVW65554:IVW65561 JFS65554:JFS65561 JPO65554:JPO65561 JZK65554:JZK65561 KJG65554:KJG65561 KTC65554:KTC65561 LCY65554:LCY65561 LMU65554:LMU65561 LWQ65554:LWQ65561 MGM65554:MGM65561 MQI65554:MQI65561 NAE65554:NAE65561 NKA65554:NKA65561 NTW65554:NTW65561 ODS65554:ODS65561 ONO65554:ONO65561 OXK65554:OXK65561 PHG65554:PHG65561 PRC65554:PRC65561 QAY65554:QAY65561 QKU65554:QKU65561 QUQ65554:QUQ65561 REM65554:REM65561 ROI65554:ROI65561 RYE65554:RYE65561 SIA65554:SIA65561 SRW65554:SRW65561 TBS65554:TBS65561 TLO65554:TLO65561 TVK65554:TVK65561 UFG65554:UFG65561 UPC65554:UPC65561 UYY65554:UYY65561 VIU65554:VIU65561 VSQ65554:VSQ65561 WCM65554:WCM65561 WMI65554:WMI65561 WWE65554:WWE65561 W131090:W131097 JS131090:JS131097 TO131090:TO131097 ADK131090:ADK131097 ANG131090:ANG131097 AXC131090:AXC131097 BGY131090:BGY131097 BQU131090:BQU131097 CAQ131090:CAQ131097 CKM131090:CKM131097 CUI131090:CUI131097 DEE131090:DEE131097 DOA131090:DOA131097 DXW131090:DXW131097 EHS131090:EHS131097 ERO131090:ERO131097 FBK131090:FBK131097 FLG131090:FLG131097 FVC131090:FVC131097 GEY131090:GEY131097 GOU131090:GOU131097 GYQ131090:GYQ131097 HIM131090:HIM131097 HSI131090:HSI131097 ICE131090:ICE131097 IMA131090:IMA131097 IVW131090:IVW131097 JFS131090:JFS131097 JPO131090:JPO131097 JZK131090:JZK131097 KJG131090:KJG131097 KTC131090:KTC131097 LCY131090:LCY131097 LMU131090:LMU131097 LWQ131090:LWQ131097 MGM131090:MGM131097 MQI131090:MQI131097 NAE131090:NAE131097 NKA131090:NKA131097 NTW131090:NTW131097 ODS131090:ODS131097 ONO131090:ONO131097 OXK131090:OXK131097 PHG131090:PHG131097 PRC131090:PRC131097 QAY131090:QAY131097 QKU131090:QKU131097 QUQ131090:QUQ131097 REM131090:REM131097 ROI131090:ROI131097 RYE131090:RYE131097 SIA131090:SIA131097 SRW131090:SRW131097 TBS131090:TBS131097 TLO131090:TLO131097 TVK131090:TVK131097 UFG131090:UFG131097 UPC131090:UPC131097 UYY131090:UYY131097 VIU131090:VIU131097 VSQ131090:VSQ131097 WCM131090:WCM131097 WMI131090:WMI131097 WWE131090:WWE131097 W196626:W196633 JS196626:JS196633 TO196626:TO196633 ADK196626:ADK196633 ANG196626:ANG196633 AXC196626:AXC196633 BGY196626:BGY196633 BQU196626:BQU196633 CAQ196626:CAQ196633 CKM196626:CKM196633 CUI196626:CUI196633 DEE196626:DEE196633 DOA196626:DOA196633 DXW196626:DXW196633 EHS196626:EHS196633 ERO196626:ERO196633 FBK196626:FBK196633 FLG196626:FLG196633 FVC196626:FVC196633 GEY196626:GEY196633 GOU196626:GOU196633 GYQ196626:GYQ196633 HIM196626:HIM196633 HSI196626:HSI196633 ICE196626:ICE196633 IMA196626:IMA196633 IVW196626:IVW196633 JFS196626:JFS196633 JPO196626:JPO196633 JZK196626:JZK196633 KJG196626:KJG196633 KTC196626:KTC196633 LCY196626:LCY196633 LMU196626:LMU196633 LWQ196626:LWQ196633 MGM196626:MGM196633 MQI196626:MQI196633 NAE196626:NAE196633 NKA196626:NKA196633 NTW196626:NTW196633 ODS196626:ODS196633 ONO196626:ONO196633 OXK196626:OXK196633 PHG196626:PHG196633 PRC196626:PRC196633 QAY196626:QAY196633 QKU196626:QKU196633 QUQ196626:QUQ196633 REM196626:REM196633 ROI196626:ROI196633 RYE196626:RYE196633 SIA196626:SIA196633 SRW196626:SRW196633 TBS196626:TBS196633 TLO196626:TLO196633 TVK196626:TVK196633 UFG196626:UFG196633 UPC196626:UPC196633 UYY196626:UYY196633 VIU196626:VIU196633 VSQ196626:VSQ196633 WCM196626:WCM196633 WMI196626:WMI196633 WWE196626:WWE196633 W262162:W262169 JS262162:JS262169 TO262162:TO262169 ADK262162:ADK262169 ANG262162:ANG262169 AXC262162:AXC262169 BGY262162:BGY262169 BQU262162:BQU262169 CAQ262162:CAQ262169 CKM262162:CKM262169 CUI262162:CUI262169 DEE262162:DEE262169 DOA262162:DOA262169 DXW262162:DXW262169 EHS262162:EHS262169 ERO262162:ERO262169 FBK262162:FBK262169 FLG262162:FLG262169 FVC262162:FVC262169 GEY262162:GEY262169 GOU262162:GOU262169 GYQ262162:GYQ262169 HIM262162:HIM262169 HSI262162:HSI262169 ICE262162:ICE262169 IMA262162:IMA262169 IVW262162:IVW262169 JFS262162:JFS262169 JPO262162:JPO262169 JZK262162:JZK262169 KJG262162:KJG262169 KTC262162:KTC262169 LCY262162:LCY262169 LMU262162:LMU262169 LWQ262162:LWQ262169 MGM262162:MGM262169 MQI262162:MQI262169 NAE262162:NAE262169 NKA262162:NKA262169 NTW262162:NTW262169 ODS262162:ODS262169 ONO262162:ONO262169 OXK262162:OXK262169 PHG262162:PHG262169 PRC262162:PRC262169 QAY262162:QAY262169 QKU262162:QKU262169 QUQ262162:QUQ262169 REM262162:REM262169 ROI262162:ROI262169 RYE262162:RYE262169 SIA262162:SIA262169 SRW262162:SRW262169 TBS262162:TBS262169 TLO262162:TLO262169 TVK262162:TVK262169 UFG262162:UFG262169 UPC262162:UPC262169 UYY262162:UYY262169 VIU262162:VIU262169 VSQ262162:VSQ262169 WCM262162:WCM262169 WMI262162:WMI262169 WWE262162:WWE262169 W327698:W327705 JS327698:JS327705 TO327698:TO327705 ADK327698:ADK327705 ANG327698:ANG327705 AXC327698:AXC327705 BGY327698:BGY327705 BQU327698:BQU327705 CAQ327698:CAQ327705 CKM327698:CKM327705 CUI327698:CUI327705 DEE327698:DEE327705 DOA327698:DOA327705 DXW327698:DXW327705 EHS327698:EHS327705 ERO327698:ERO327705 FBK327698:FBK327705 FLG327698:FLG327705 FVC327698:FVC327705 GEY327698:GEY327705 GOU327698:GOU327705 GYQ327698:GYQ327705 HIM327698:HIM327705 HSI327698:HSI327705 ICE327698:ICE327705 IMA327698:IMA327705 IVW327698:IVW327705 JFS327698:JFS327705 JPO327698:JPO327705 JZK327698:JZK327705 KJG327698:KJG327705 KTC327698:KTC327705 LCY327698:LCY327705 LMU327698:LMU327705 LWQ327698:LWQ327705 MGM327698:MGM327705 MQI327698:MQI327705 NAE327698:NAE327705 NKA327698:NKA327705 NTW327698:NTW327705 ODS327698:ODS327705 ONO327698:ONO327705 OXK327698:OXK327705 PHG327698:PHG327705 PRC327698:PRC327705 QAY327698:QAY327705 QKU327698:QKU327705 QUQ327698:QUQ327705 REM327698:REM327705 ROI327698:ROI327705 RYE327698:RYE327705 SIA327698:SIA327705 SRW327698:SRW327705 TBS327698:TBS327705 TLO327698:TLO327705 TVK327698:TVK327705 UFG327698:UFG327705 UPC327698:UPC327705 UYY327698:UYY327705 VIU327698:VIU327705 VSQ327698:VSQ327705 WCM327698:WCM327705 WMI327698:WMI327705 WWE327698:WWE327705 W393234:W393241 JS393234:JS393241 TO393234:TO393241 ADK393234:ADK393241 ANG393234:ANG393241 AXC393234:AXC393241 BGY393234:BGY393241 BQU393234:BQU393241 CAQ393234:CAQ393241 CKM393234:CKM393241 CUI393234:CUI393241 DEE393234:DEE393241 DOA393234:DOA393241 DXW393234:DXW393241 EHS393234:EHS393241 ERO393234:ERO393241 FBK393234:FBK393241 FLG393234:FLG393241 FVC393234:FVC393241 GEY393234:GEY393241 GOU393234:GOU393241 GYQ393234:GYQ393241 HIM393234:HIM393241 HSI393234:HSI393241 ICE393234:ICE393241 IMA393234:IMA393241 IVW393234:IVW393241 JFS393234:JFS393241 JPO393234:JPO393241 JZK393234:JZK393241 KJG393234:KJG393241 KTC393234:KTC393241 LCY393234:LCY393241 LMU393234:LMU393241 LWQ393234:LWQ393241 MGM393234:MGM393241 MQI393234:MQI393241 NAE393234:NAE393241 NKA393234:NKA393241 NTW393234:NTW393241 ODS393234:ODS393241 ONO393234:ONO393241 OXK393234:OXK393241 PHG393234:PHG393241 PRC393234:PRC393241 QAY393234:QAY393241 QKU393234:QKU393241 QUQ393234:QUQ393241 REM393234:REM393241 ROI393234:ROI393241 RYE393234:RYE393241 SIA393234:SIA393241 SRW393234:SRW393241 TBS393234:TBS393241 TLO393234:TLO393241 TVK393234:TVK393241 UFG393234:UFG393241 UPC393234:UPC393241 UYY393234:UYY393241 VIU393234:VIU393241 VSQ393234:VSQ393241 WCM393234:WCM393241 WMI393234:WMI393241 WWE393234:WWE393241 W458770:W458777 JS458770:JS458777 TO458770:TO458777 ADK458770:ADK458777 ANG458770:ANG458777 AXC458770:AXC458777 BGY458770:BGY458777 BQU458770:BQU458777 CAQ458770:CAQ458777 CKM458770:CKM458777 CUI458770:CUI458777 DEE458770:DEE458777 DOA458770:DOA458777 DXW458770:DXW458777 EHS458770:EHS458777 ERO458770:ERO458777 FBK458770:FBK458777 FLG458770:FLG458777 FVC458770:FVC458777 GEY458770:GEY458777 GOU458770:GOU458777 GYQ458770:GYQ458777 HIM458770:HIM458777 HSI458770:HSI458777 ICE458770:ICE458777 IMA458770:IMA458777 IVW458770:IVW458777 JFS458770:JFS458777 JPO458770:JPO458777 JZK458770:JZK458777 KJG458770:KJG458777 KTC458770:KTC458777 LCY458770:LCY458777 LMU458770:LMU458777 LWQ458770:LWQ458777 MGM458770:MGM458777 MQI458770:MQI458777 NAE458770:NAE458777 NKA458770:NKA458777 NTW458770:NTW458777 ODS458770:ODS458777 ONO458770:ONO458777 OXK458770:OXK458777 PHG458770:PHG458777 PRC458770:PRC458777 QAY458770:QAY458777 QKU458770:QKU458777 QUQ458770:QUQ458777 REM458770:REM458777 ROI458770:ROI458777 RYE458770:RYE458777 SIA458770:SIA458777 SRW458770:SRW458777 TBS458770:TBS458777 TLO458770:TLO458777 TVK458770:TVK458777 UFG458770:UFG458777 UPC458770:UPC458777 UYY458770:UYY458777 VIU458770:VIU458777 VSQ458770:VSQ458777 WCM458770:WCM458777 WMI458770:WMI458777 WWE458770:WWE458777 W524306:W524313 JS524306:JS524313 TO524306:TO524313 ADK524306:ADK524313 ANG524306:ANG524313 AXC524306:AXC524313 BGY524306:BGY524313 BQU524306:BQU524313 CAQ524306:CAQ524313 CKM524306:CKM524313 CUI524306:CUI524313 DEE524306:DEE524313 DOA524306:DOA524313 DXW524306:DXW524313 EHS524306:EHS524313 ERO524306:ERO524313 FBK524306:FBK524313 FLG524306:FLG524313 FVC524306:FVC524313 GEY524306:GEY524313 GOU524306:GOU524313 GYQ524306:GYQ524313 HIM524306:HIM524313 HSI524306:HSI524313 ICE524306:ICE524313 IMA524306:IMA524313 IVW524306:IVW524313 JFS524306:JFS524313 JPO524306:JPO524313 JZK524306:JZK524313 KJG524306:KJG524313 KTC524306:KTC524313 LCY524306:LCY524313 LMU524306:LMU524313 LWQ524306:LWQ524313 MGM524306:MGM524313 MQI524306:MQI524313 NAE524306:NAE524313 NKA524306:NKA524313 NTW524306:NTW524313 ODS524306:ODS524313 ONO524306:ONO524313 OXK524306:OXK524313 PHG524306:PHG524313 PRC524306:PRC524313 QAY524306:QAY524313 QKU524306:QKU524313 QUQ524306:QUQ524313 REM524306:REM524313 ROI524306:ROI524313 RYE524306:RYE524313 SIA524306:SIA524313 SRW524306:SRW524313 TBS524306:TBS524313 TLO524306:TLO524313 TVK524306:TVK524313 UFG524306:UFG524313 UPC524306:UPC524313 UYY524306:UYY524313 VIU524306:VIU524313 VSQ524306:VSQ524313 WCM524306:WCM524313 WMI524306:WMI524313 WWE524306:WWE524313 W589842:W589849 JS589842:JS589849 TO589842:TO589849 ADK589842:ADK589849 ANG589842:ANG589849 AXC589842:AXC589849 BGY589842:BGY589849 BQU589842:BQU589849 CAQ589842:CAQ589849 CKM589842:CKM589849 CUI589842:CUI589849 DEE589842:DEE589849 DOA589842:DOA589849 DXW589842:DXW589849 EHS589842:EHS589849 ERO589842:ERO589849 FBK589842:FBK589849 FLG589842:FLG589849 FVC589842:FVC589849 GEY589842:GEY589849 GOU589842:GOU589849 GYQ589842:GYQ589849 HIM589842:HIM589849 HSI589842:HSI589849 ICE589842:ICE589849 IMA589842:IMA589849 IVW589842:IVW589849 JFS589842:JFS589849 JPO589842:JPO589849 JZK589842:JZK589849 KJG589842:KJG589849 KTC589842:KTC589849 LCY589842:LCY589849 LMU589842:LMU589849 LWQ589842:LWQ589849 MGM589842:MGM589849 MQI589842:MQI589849 NAE589842:NAE589849 NKA589842:NKA589849 NTW589842:NTW589849 ODS589842:ODS589849 ONO589842:ONO589849 OXK589842:OXK589849 PHG589842:PHG589849 PRC589842:PRC589849 QAY589842:QAY589849 QKU589842:QKU589849 QUQ589842:QUQ589849 REM589842:REM589849 ROI589842:ROI589849 RYE589842:RYE589849 SIA589842:SIA589849 SRW589842:SRW589849 TBS589842:TBS589849 TLO589842:TLO589849 TVK589842:TVK589849 UFG589842:UFG589849 UPC589842:UPC589849 UYY589842:UYY589849 VIU589842:VIU589849 VSQ589842:VSQ589849 WCM589842:WCM589849 WMI589842:WMI589849 WWE589842:WWE589849 W655378:W655385 JS655378:JS655385 TO655378:TO655385 ADK655378:ADK655385 ANG655378:ANG655385 AXC655378:AXC655385 BGY655378:BGY655385 BQU655378:BQU655385 CAQ655378:CAQ655385 CKM655378:CKM655385 CUI655378:CUI655385 DEE655378:DEE655385 DOA655378:DOA655385 DXW655378:DXW655385 EHS655378:EHS655385 ERO655378:ERO655385 FBK655378:FBK655385 FLG655378:FLG655385 FVC655378:FVC655385 GEY655378:GEY655385 GOU655378:GOU655385 GYQ655378:GYQ655385 HIM655378:HIM655385 HSI655378:HSI655385 ICE655378:ICE655385 IMA655378:IMA655385 IVW655378:IVW655385 JFS655378:JFS655385 JPO655378:JPO655385 JZK655378:JZK655385 KJG655378:KJG655385 KTC655378:KTC655385 LCY655378:LCY655385 LMU655378:LMU655385 LWQ655378:LWQ655385 MGM655378:MGM655385 MQI655378:MQI655385 NAE655378:NAE655385 NKA655378:NKA655385 NTW655378:NTW655385 ODS655378:ODS655385 ONO655378:ONO655385 OXK655378:OXK655385 PHG655378:PHG655385 PRC655378:PRC655385 QAY655378:QAY655385 QKU655378:QKU655385 QUQ655378:QUQ655385 REM655378:REM655385 ROI655378:ROI655385 RYE655378:RYE655385 SIA655378:SIA655385 SRW655378:SRW655385 TBS655378:TBS655385 TLO655378:TLO655385 TVK655378:TVK655385 UFG655378:UFG655385 UPC655378:UPC655385 UYY655378:UYY655385 VIU655378:VIU655385 VSQ655378:VSQ655385 WCM655378:WCM655385 WMI655378:WMI655385 WWE655378:WWE655385 W720914:W720921 JS720914:JS720921 TO720914:TO720921 ADK720914:ADK720921 ANG720914:ANG720921 AXC720914:AXC720921 BGY720914:BGY720921 BQU720914:BQU720921 CAQ720914:CAQ720921 CKM720914:CKM720921 CUI720914:CUI720921 DEE720914:DEE720921 DOA720914:DOA720921 DXW720914:DXW720921 EHS720914:EHS720921 ERO720914:ERO720921 FBK720914:FBK720921 FLG720914:FLG720921 FVC720914:FVC720921 GEY720914:GEY720921 GOU720914:GOU720921 GYQ720914:GYQ720921 HIM720914:HIM720921 HSI720914:HSI720921 ICE720914:ICE720921 IMA720914:IMA720921 IVW720914:IVW720921 JFS720914:JFS720921 JPO720914:JPO720921 JZK720914:JZK720921 KJG720914:KJG720921 KTC720914:KTC720921 LCY720914:LCY720921 LMU720914:LMU720921 LWQ720914:LWQ720921 MGM720914:MGM720921 MQI720914:MQI720921 NAE720914:NAE720921 NKA720914:NKA720921 NTW720914:NTW720921 ODS720914:ODS720921 ONO720914:ONO720921 OXK720914:OXK720921 PHG720914:PHG720921 PRC720914:PRC720921 QAY720914:QAY720921 QKU720914:QKU720921 QUQ720914:QUQ720921 REM720914:REM720921 ROI720914:ROI720921 RYE720914:RYE720921 SIA720914:SIA720921 SRW720914:SRW720921 TBS720914:TBS720921 TLO720914:TLO720921 TVK720914:TVK720921 UFG720914:UFG720921 UPC720914:UPC720921 UYY720914:UYY720921 VIU720914:VIU720921 VSQ720914:VSQ720921 WCM720914:WCM720921 WMI720914:WMI720921 WWE720914:WWE720921 W786450:W786457 JS786450:JS786457 TO786450:TO786457 ADK786450:ADK786457 ANG786450:ANG786457 AXC786450:AXC786457 BGY786450:BGY786457 BQU786450:BQU786457 CAQ786450:CAQ786457 CKM786450:CKM786457 CUI786450:CUI786457 DEE786450:DEE786457 DOA786450:DOA786457 DXW786450:DXW786457 EHS786450:EHS786457 ERO786450:ERO786457 FBK786450:FBK786457 FLG786450:FLG786457 FVC786450:FVC786457 GEY786450:GEY786457 GOU786450:GOU786457 GYQ786450:GYQ786457 HIM786450:HIM786457 HSI786450:HSI786457 ICE786450:ICE786457 IMA786450:IMA786457 IVW786450:IVW786457 JFS786450:JFS786457 JPO786450:JPO786457 JZK786450:JZK786457 KJG786450:KJG786457 KTC786450:KTC786457 LCY786450:LCY786457 LMU786450:LMU786457 LWQ786450:LWQ786457 MGM786450:MGM786457 MQI786450:MQI786457 NAE786450:NAE786457 NKA786450:NKA786457 NTW786450:NTW786457 ODS786450:ODS786457 ONO786450:ONO786457 OXK786450:OXK786457 PHG786450:PHG786457 PRC786450:PRC786457 QAY786450:QAY786457 QKU786450:QKU786457 QUQ786450:QUQ786457 REM786450:REM786457 ROI786450:ROI786457 RYE786450:RYE786457 SIA786450:SIA786457 SRW786450:SRW786457 TBS786450:TBS786457 TLO786450:TLO786457 TVK786450:TVK786457 UFG786450:UFG786457 UPC786450:UPC786457 UYY786450:UYY786457 VIU786450:VIU786457 VSQ786450:VSQ786457 WCM786450:WCM786457 WMI786450:WMI786457 WWE786450:WWE786457 W851986:W851993 JS851986:JS851993 TO851986:TO851993 ADK851986:ADK851993 ANG851986:ANG851993 AXC851986:AXC851993 BGY851986:BGY851993 BQU851986:BQU851993 CAQ851986:CAQ851993 CKM851986:CKM851993 CUI851986:CUI851993 DEE851986:DEE851993 DOA851986:DOA851993 DXW851986:DXW851993 EHS851986:EHS851993 ERO851986:ERO851993 FBK851986:FBK851993 FLG851986:FLG851993 FVC851986:FVC851993 GEY851986:GEY851993 GOU851986:GOU851993 GYQ851986:GYQ851993 HIM851986:HIM851993 HSI851986:HSI851993 ICE851986:ICE851993 IMA851986:IMA851993 IVW851986:IVW851993 JFS851986:JFS851993 JPO851986:JPO851993 JZK851986:JZK851993 KJG851986:KJG851993 KTC851986:KTC851993 LCY851986:LCY851993 LMU851986:LMU851993 LWQ851986:LWQ851993 MGM851986:MGM851993 MQI851986:MQI851993 NAE851986:NAE851993 NKA851986:NKA851993 NTW851986:NTW851993 ODS851986:ODS851993 ONO851986:ONO851993 OXK851986:OXK851993 PHG851986:PHG851993 PRC851986:PRC851993 QAY851986:QAY851993 QKU851986:QKU851993 QUQ851986:QUQ851993 REM851986:REM851993 ROI851986:ROI851993 RYE851986:RYE851993 SIA851986:SIA851993 SRW851986:SRW851993 TBS851986:TBS851993 TLO851986:TLO851993 TVK851986:TVK851993 UFG851986:UFG851993 UPC851986:UPC851993 UYY851986:UYY851993 VIU851986:VIU851993 VSQ851986:VSQ851993 WCM851986:WCM851993 WMI851986:WMI851993 WWE851986:WWE851993 W917522:W917529 JS917522:JS917529 TO917522:TO917529 ADK917522:ADK917529 ANG917522:ANG917529 AXC917522:AXC917529 BGY917522:BGY917529 BQU917522:BQU917529 CAQ917522:CAQ917529 CKM917522:CKM917529 CUI917522:CUI917529 DEE917522:DEE917529 DOA917522:DOA917529 DXW917522:DXW917529 EHS917522:EHS917529 ERO917522:ERO917529 FBK917522:FBK917529 FLG917522:FLG917529 FVC917522:FVC917529 GEY917522:GEY917529 GOU917522:GOU917529 GYQ917522:GYQ917529 HIM917522:HIM917529 HSI917522:HSI917529 ICE917522:ICE917529 IMA917522:IMA917529 IVW917522:IVW917529 JFS917522:JFS917529 JPO917522:JPO917529 JZK917522:JZK917529 KJG917522:KJG917529 KTC917522:KTC917529 LCY917522:LCY917529 LMU917522:LMU917529 LWQ917522:LWQ917529 MGM917522:MGM917529 MQI917522:MQI917529 NAE917522:NAE917529 NKA917522:NKA917529 NTW917522:NTW917529 ODS917522:ODS917529 ONO917522:ONO917529 OXK917522:OXK917529 PHG917522:PHG917529 PRC917522:PRC917529 QAY917522:QAY917529 QKU917522:QKU917529 QUQ917522:QUQ917529 REM917522:REM917529 ROI917522:ROI917529 RYE917522:RYE917529 SIA917522:SIA917529 SRW917522:SRW917529 TBS917522:TBS917529 TLO917522:TLO917529 TVK917522:TVK917529 UFG917522:UFG917529 UPC917522:UPC917529 UYY917522:UYY917529 VIU917522:VIU917529 VSQ917522:VSQ917529 WCM917522:WCM917529 WMI917522:WMI917529 WWE917522:WWE917529 W983058:W983065 JS983058:JS983065 TO983058:TO983065 ADK983058:ADK983065 ANG983058:ANG983065 AXC983058:AXC983065 BGY983058:BGY983065 BQU983058:BQU983065 CAQ983058:CAQ983065 CKM983058:CKM983065 CUI983058:CUI983065 DEE983058:DEE983065 DOA983058:DOA983065 DXW983058:DXW983065 EHS983058:EHS983065 ERO983058:ERO983065 FBK983058:FBK983065 FLG983058:FLG983065 FVC983058:FVC983065 GEY983058:GEY983065 GOU983058:GOU983065 GYQ983058:GYQ983065 HIM983058:HIM983065 HSI983058:HSI983065 ICE983058:ICE983065 IMA983058:IMA983065 IVW983058:IVW983065 JFS983058:JFS983065 JPO983058:JPO983065 JZK983058:JZK983065 KJG983058:KJG983065 KTC983058:KTC983065 LCY983058:LCY983065 LMU983058:LMU983065 LWQ983058:LWQ983065 MGM983058:MGM983065 MQI983058:MQI983065 NAE983058:NAE983065 NKA983058:NKA983065 NTW983058:NTW983065 ODS983058:ODS983065 ONO983058:ONO983065 OXK983058:OXK983065 PHG983058:PHG983065 PRC983058:PRC983065 QAY983058:QAY983065 QKU983058:QKU983065 QUQ983058:QUQ983065 REM983058:REM983065 ROI983058:ROI983065 RYE983058:RYE983065 SIA983058:SIA983065 SRW983058:SRW983065 TBS983058:TBS983065 TLO983058:TLO983065 TVK983058:TVK983065 UFG983058:UFG983065 UPC983058:UPC983065 UYY983058:UYY983065 VIU983058:VIU983065 VSQ983058:VSQ983065 WCM983058:WCM983065 JS18:JS25 TO18:TO25 ADK18:ADK25 ANG18:ANG25 AXC18:AXC25 BGY18:BGY25 BQU18:BQU25 CAQ18:CAQ25 CKM18:CKM25 CUI18:CUI25 DEE18:DEE25 DOA18:DOA25 DXW18:DXW25 EHS18:EHS25 ERO18:ERO25 FBK18:FBK25 FLG18:FLG25 FVC18:FVC25 GEY18:GEY25 GOU18:GOU25 GYQ18:GYQ25 HIM18:HIM25 HSI18:HSI25 ICE18:ICE25 IMA18:IMA25 IVW18:IVW25 JFS18:JFS25 JPO18:JPO25 JZK18:JZK25 KJG18:KJG25 KTC18:KTC25 LCY18:LCY25 LMU18:LMU25 LWQ18:LWQ25 MGM18:MGM25 MQI18:MQI25 NAE18:NAE25 NKA18:NKA25 NTW18:NTW25 ODS18:ODS25 ONO18:ONO25 OXK18:OXK25 PHG18:PHG25 PRC18:PRC25 QAY18:QAY25 QKU18:QKU25 QUQ18:QUQ25 REM18:REM25 ROI18:ROI25 RYE18:RYE25 SIA18:SIA25 SRW18:SRW25 TBS18:TBS25 TLO18:TLO25 TVK18:TVK25 UFG18:UFG25 UPC18:UPC25 UYY18:UYY25 VIU18:VIU25 VSQ18:VSQ25 WCM18:WCM25 WMI18:WMI25 WWE18:WWE25">
      <formula1>900</formula1>
    </dataValidation>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24 T25">
      <formula1>900</formula1>
    </dataValidation>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3">
    <tabColor indexed="22"/>
  </sheetPr>
  <dimension ref="A1:T19"/>
  <sheetViews>
    <sheetView showGridLines="0" topLeftCell="E1" zoomScaleNormal="100" workbookViewId="0"/>
  </sheetViews>
  <sheetFormatPr defaultColWidth="10.5703125" defaultRowHeight="14.25"/>
  <cols>
    <col min="1" max="1" width="3.7109375" style="560" hidden="1" customWidth="1"/>
    <col min="2" max="4" width="3.7109375" style="554" hidden="1" customWidth="1"/>
    <col min="5" max="5" width="3.7109375" style="500" customWidth="1"/>
    <col min="6" max="6" width="9.7109375" style="493" customWidth="1"/>
    <col min="7" max="7" width="37.7109375" style="493" customWidth="1"/>
    <col min="8" max="8" width="66.85546875" style="493" customWidth="1"/>
    <col min="9" max="9" width="115.7109375" style="493" customWidth="1"/>
    <col min="10" max="11" width="10.5703125" style="554"/>
    <col min="12" max="12" width="11.140625" style="554" customWidth="1"/>
    <col min="13" max="20" width="10.5703125" style="554"/>
    <col min="21" max="16384" width="10.5703125" style="493"/>
  </cols>
  <sheetData>
    <row r="1" spans="1:20" ht="3" customHeight="1">
      <c r="A1" s="560" t="s">
        <v>49</v>
      </c>
    </row>
    <row r="2" spans="1:20" ht="22.5">
      <c r="F2" s="1268" t="s">
        <v>470</v>
      </c>
      <c r="G2" s="1269"/>
      <c r="H2" s="1270"/>
      <c r="I2" s="609"/>
    </row>
    <row r="3" spans="1:20" ht="3" customHeight="1"/>
    <row r="4" spans="1:20" s="539" customFormat="1" ht="11.25">
      <c r="A4" s="559"/>
      <c r="B4" s="559"/>
      <c r="C4" s="559"/>
      <c r="D4" s="559"/>
      <c r="F4" s="1231" t="s">
        <v>445</v>
      </c>
      <c r="G4" s="1231"/>
      <c r="H4" s="1231"/>
      <c r="I4" s="1271" t="s">
        <v>446</v>
      </c>
      <c r="J4" s="559"/>
      <c r="K4" s="559"/>
      <c r="L4" s="559"/>
      <c r="M4" s="559"/>
      <c r="N4" s="559"/>
      <c r="O4" s="559"/>
      <c r="P4" s="559"/>
      <c r="Q4" s="559"/>
      <c r="R4" s="559"/>
      <c r="S4" s="559"/>
      <c r="T4" s="559"/>
    </row>
    <row r="5" spans="1:20" s="539" customFormat="1" ht="11.25" customHeight="1">
      <c r="A5" s="559"/>
      <c r="B5" s="559"/>
      <c r="C5" s="559"/>
      <c r="D5" s="559"/>
      <c r="F5" s="575" t="s">
        <v>91</v>
      </c>
      <c r="G5" s="587" t="s">
        <v>448</v>
      </c>
      <c r="H5" s="574" t="s">
        <v>439</v>
      </c>
      <c r="I5" s="1271"/>
      <c r="J5" s="559"/>
      <c r="K5" s="559"/>
      <c r="L5" s="559"/>
      <c r="M5" s="559"/>
      <c r="N5" s="559"/>
      <c r="O5" s="559"/>
      <c r="P5" s="559"/>
      <c r="Q5" s="559"/>
      <c r="R5" s="559"/>
      <c r="S5" s="559"/>
      <c r="T5" s="559"/>
    </row>
    <row r="6" spans="1:20" s="539" customFormat="1" ht="12" customHeight="1">
      <c r="A6" s="559"/>
      <c r="B6" s="559"/>
      <c r="C6" s="559"/>
      <c r="D6" s="559"/>
      <c r="F6" s="576" t="s">
        <v>92</v>
      </c>
      <c r="G6" s="578">
        <v>2</v>
      </c>
      <c r="H6" s="579">
        <v>3</v>
      </c>
      <c r="I6" s="577">
        <v>4</v>
      </c>
      <c r="J6" s="559">
        <v>4</v>
      </c>
      <c r="K6" s="559"/>
      <c r="L6" s="559"/>
      <c r="M6" s="559"/>
      <c r="N6" s="559"/>
      <c r="O6" s="559"/>
      <c r="P6" s="559"/>
      <c r="Q6" s="559"/>
      <c r="R6" s="559"/>
      <c r="S6" s="559"/>
      <c r="T6" s="559"/>
    </row>
    <row r="7" spans="1:20" s="539" customFormat="1" ht="18.75">
      <c r="A7" s="559"/>
      <c r="B7" s="559"/>
      <c r="C7" s="559"/>
      <c r="D7" s="559"/>
      <c r="F7" s="585">
        <v>1</v>
      </c>
      <c r="G7" s="601" t="s">
        <v>471</v>
      </c>
      <c r="H7" s="573" t="str">
        <f>IF(dateCh="","",dateCh)</f>
        <v>11.05.2022</v>
      </c>
      <c r="I7" s="550" t="s">
        <v>472</v>
      </c>
      <c r="J7" s="584"/>
      <c r="K7" s="559"/>
      <c r="L7" s="559"/>
      <c r="M7" s="559"/>
      <c r="N7" s="559"/>
      <c r="O7" s="559"/>
      <c r="P7" s="559"/>
      <c r="Q7" s="559"/>
      <c r="R7" s="559"/>
      <c r="S7" s="559"/>
      <c r="T7" s="559"/>
    </row>
    <row r="8" spans="1:20" s="539" customFormat="1" ht="45">
      <c r="A8" s="1272">
        <v>1</v>
      </c>
      <c r="B8" s="559"/>
      <c r="C8" s="559"/>
      <c r="D8" s="559"/>
      <c r="F8" s="585" t="str">
        <f>"2." &amp;mergeValue(A8)</f>
        <v>2.1</v>
      </c>
      <c r="G8" s="601" t="s">
        <v>473</v>
      </c>
      <c r="H8" s="573"/>
      <c r="I8" s="550" t="s">
        <v>568</v>
      </c>
      <c r="J8" s="584"/>
      <c r="K8" s="559"/>
      <c r="L8" s="559"/>
      <c r="M8" s="559"/>
      <c r="N8" s="559"/>
      <c r="O8" s="559"/>
      <c r="P8" s="559"/>
      <c r="Q8" s="559"/>
      <c r="R8" s="559"/>
      <c r="S8" s="559"/>
      <c r="T8" s="559"/>
    </row>
    <row r="9" spans="1:20" s="539" customFormat="1" ht="22.5">
      <c r="A9" s="1272"/>
      <c r="B9" s="559"/>
      <c r="C9" s="559"/>
      <c r="D9" s="559"/>
      <c r="F9" s="585" t="str">
        <f>"3." &amp;mergeValue(A9)</f>
        <v>3.1</v>
      </c>
      <c r="G9" s="601" t="s">
        <v>474</v>
      </c>
      <c r="H9" s="573"/>
      <c r="I9" s="550" t="s">
        <v>566</v>
      </c>
      <c r="J9" s="584"/>
      <c r="K9" s="559"/>
      <c r="L9" s="559"/>
      <c r="M9" s="559"/>
      <c r="N9" s="559"/>
      <c r="O9" s="559"/>
      <c r="P9" s="559"/>
      <c r="Q9" s="559"/>
      <c r="R9" s="559"/>
      <c r="S9" s="559"/>
      <c r="T9" s="559"/>
    </row>
    <row r="10" spans="1:20" s="539" customFormat="1" ht="22.5">
      <c r="A10" s="1272"/>
      <c r="B10" s="559"/>
      <c r="C10" s="559"/>
      <c r="D10" s="559"/>
      <c r="F10" s="585" t="str">
        <f>"4."&amp;mergeValue(A10)</f>
        <v>4.1</v>
      </c>
      <c r="G10" s="601" t="s">
        <v>475</v>
      </c>
      <c r="H10" s="574" t="s">
        <v>449</v>
      </c>
      <c r="I10" s="550"/>
      <c r="J10" s="584"/>
      <c r="K10" s="559"/>
      <c r="L10" s="559"/>
      <c r="M10" s="559"/>
      <c r="N10" s="559"/>
      <c r="O10" s="559"/>
      <c r="P10" s="559"/>
      <c r="Q10" s="559"/>
      <c r="R10" s="559"/>
      <c r="S10" s="559"/>
      <c r="T10" s="559"/>
    </row>
    <row r="11" spans="1:20" s="539" customFormat="1" ht="18.75">
      <c r="A11" s="1272"/>
      <c r="B11" s="1272">
        <v>1</v>
      </c>
      <c r="C11" s="592"/>
      <c r="D11" s="592"/>
      <c r="F11" s="585" t="str">
        <f>"4."&amp;mergeValue(A11) &amp;"."&amp;mergeValue(B11)</f>
        <v>4.1.1</v>
      </c>
      <c r="G11" s="580" t="s">
        <v>570</v>
      </c>
      <c r="H11" s="573" t="str">
        <f>IF(region_name="","",region_name)</f>
        <v>Челябинская область</v>
      </c>
      <c r="I11" s="550" t="s">
        <v>478</v>
      </c>
      <c r="J11" s="584"/>
      <c r="K11" s="559"/>
      <c r="L11" s="559"/>
      <c r="M11" s="559"/>
      <c r="N11" s="559"/>
      <c r="O11" s="559"/>
      <c r="P11" s="559"/>
      <c r="Q11" s="559"/>
      <c r="R11" s="559"/>
      <c r="S11" s="559"/>
      <c r="T11" s="559"/>
    </row>
    <row r="12" spans="1:20" s="539" customFormat="1" ht="22.5">
      <c r="A12" s="1272"/>
      <c r="B12" s="1272"/>
      <c r="C12" s="1272">
        <v>1</v>
      </c>
      <c r="D12" s="592"/>
      <c r="F12" s="585" t="str">
        <f>"4."&amp;mergeValue(A12) &amp;"."&amp;mergeValue(B12)&amp;"."&amp;mergeValue(C12)</f>
        <v>4.1.1.1</v>
      </c>
      <c r="G12" s="591" t="s">
        <v>476</v>
      </c>
      <c r="H12" s="573"/>
      <c r="I12" s="550" t="s">
        <v>479</v>
      </c>
      <c r="J12" s="584"/>
      <c r="K12" s="559"/>
      <c r="L12" s="559"/>
      <c r="M12" s="559"/>
      <c r="N12" s="559"/>
      <c r="O12" s="559"/>
      <c r="P12" s="559"/>
      <c r="Q12" s="559"/>
      <c r="R12" s="559"/>
      <c r="S12" s="559"/>
      <c r="T12" s="559"/>
    </row>
    <row r="13" spans="1:20" s="539" customFormat="1" ht="39" customHeight="1">
      <c r="A13" s="1272"/>
      <c r="B13" s="1272"/>
      <c r="C13" s="1272"/>
      <c r="D13" s="592">
        <v>1</v>
      </c>
      <c r="F13" s="585" t="str">
        <f>"4."&amp;mergeValue(A13) &amp;"."&amp;mergeValue(B13)&amp;"."&amp;mergeValue(C13)&amp;"."&amp;mergeValue(D13)</f>
        <v>4.1.1.1.1</v>
      </c>
      <c r="G13" s="602" t="s">
        <v>477</v>
      </c>
      <c r="H13" s="573"/>
      <c r="I13" s="1273" t="s">
        <v>569</v>
      </c>
      <c r="J13" s="584"/>
      <c r="K13" s="559"/>
      <c r="L13" s="559"/>
      <c r="M13" s="559"/>
      <c r="N13" s="559"/>
      <c r="O13" s="559"/>
      <c r="P13" s="559"/>
      <c r="Q13" s="559"/>
      <c r="R13" s="559"/>
      <c r="S13" s="559"/>
      <c r="T13" s="559"/>
    </row>
    <row r="14" spans="1:20" s="539" customFormat="1" ht="18.75">
      <c r="A14" s="1272"/>
      <c r="B14" s="1272"/>
      <c r="C14" s="1272"/>
      <c r="D14" s="592"/>
      <c r="F14" s="588"/>
      <c r="G14" s="520" t="s">
        <v>4</v>
      </c>
      <c r="H14" s="593"/>
      <c r="I14" s="1273"/>
      <c r="J14" s="584"/>
      <c r="K14" s="559"/>
      <c r="L14" s="559"/>
      <c r="M14" s="559"/>
      <c r="N14" s="559"/>
      <c r="O14" s="559"/>
      <c r="P14" s="559"/>
      <c r="Q14" s="559"/>
      <c r="R14" s="559"/>
      <c r="S14" s="559"/>
      <c r="T14" s="559"/>
    </row>
    <row r="15" spans="1:20" s="539" customFormat="1" ht="18.75">
      <c r="A15" s="1272"/>
      <c r="B15" s="1272"/>
      <c r="C15" s="592"/>
      <c r="D15" s="592"/>
      <c r="F15" s="603"/>
      <c r="G15" s="546" t="s">
        <v>401</v>
      </c>
      <c r="H15" s="604"/>
      <c r="I15" s="605"/>
      <c r="J15" s="584"/>
      <c r="K15" s="559"/>
      <c r="L15" s="559"/>
      <c r="M15" s="559"/>
      <c r="N15" s="559"/>
      <c r="O15" s="559"/>
      <c r="P15" s="559"/>
      <c r="Q15" s="559"/>
      <c r="R15" s="559"/>
      <c r="S15" s="559"/>
      <c r="T15" s="559"/>
    </row>
    <row r="16" spans="1:20" s="539" customFormat="1" ht="18.75">
      <c r="A16" s="1272"/>
      <c r="B16" s="559"/>
      <c r="C16" s="559"/>
      <c r="D16" s="559"/>
      <c r="F16" s="588"/>
      <c r="G16" s="528" t="s">
        <v>483</v>
      </c>
      <c r="H16" s="589"/>
      <c r="I16" s="590"/>
      <c r="J16" s="584"/>
      <c r="K16" s="559"/>
      <c r="L16" s="559"/>
      <c r="M16" s="559"/>
      <c r="N16" s="559"/>
      <c r="O16" s="559"/>
      <c r="P16" s="559"/>
      <c r="Q16" s="559"/>
      <c r="R16" s="559"/>
      <c r="S16" s="559"/>
      <c r="T16" s="559"/>
    </row>
    <row r="17" spans="1:20" s="539" customFormat="1" ht="18.75">
      <c r="A17" s="559"/>
      <c r="B17" s="559"/>
      <c r="C17" s="559"/>
      <c r="D17" s="559"/>
      <c r="F17" s="588"/>
      <c r="G17" s="535" t="s">
        <v>482</v>
      </c>
      <c r="H17" s="589"/>
      <c r="I17" s="590"/>
      <c r="J17" s="584"/>
      <c r="K17" s="559"/>
      <c r="L17" s="559"/>
      <c r="M17" s="559"/>
      <c r="N17" s="559"/>
      <c r="O17" s="559"/>
      <c r="P17" s="559"/>
      <c r="Q17" s="559"/>
      <c r="R17" s="559"/>
      <c r="S17" s="559"/>
      <c r="T17" s="559"/>
    </row>
    <row r="18" spans="1:20" s="582" customFormat="1" ht="3" customHeight="1">
      <c r="A18" s="583"/>
      <c r="B18" s="583"/>
      <c r="C18" s="583"/>
      <c r="D18" s="583"/>
      <c r="F18" s="594"/>
      <c r="G18" s="595"/>
      <c r="H18" s="596"/>
      <c r="I18" s="597"/>
      <c r="J18" s="583"/>
      <c r="K18" s="583"/>
      <c r="L18" s="583"/>
      <c r="M18" s="583"/>
      <c r="N18" s="583"/>
      <c r="O18" s="583"/>
      <c r="P18" s="583"/>
      <c r="Q18" s="583"/>
      <c r="R18" s="583"/>
      <c r="S18" s="583"/>
      <c r="T18" s="583"/>
    </row>
    <row r="19" spans="1:20" s="582" customFormat="1" ht="15" customHeight="1">
      <c r="A19" s="583"/>
      <c r="B19" s="583"/>
      <c r="C19" s="583"/>
      <c r="D19" s="583"/>
      <c r="F19" s="581"/>
      <c r="G19" s="1267" t="s">
        <v>571</v>
      </c>
      <c r="H19" s="1267"/>
      <c r="I19" s="563"/>
      <c r="J19" s="583"/>
      <c r="K19" s="583"/>
      <c r="L19" s="583"/>
      <c r="M19" s="583"/>
      <c r="N19" s="583"/>
      <c r="O19" s="583"/>
      <c r="P19" s="583"/>
      <c r="Q19" s="583"/>
      <c r="R19" s="583"/>
      <c r="S19" s="583"/>
      <c r="T19" s="583"/>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3">
    <tabColor rgb="FFEAEBEE"/>
    <pageSetUpPr fitToPage="1"/>
  </sheetPr>
  <dimension ref="A1:AJ36"/>
  <sheetViews>
    <sheetView showGridLines="0" topLeftCell="I4" zoomScaleNormal="100" workbookViewId="0"/>
  </sheetViews>
  <sheetFormatPr defaultColWidth="10.5703125" defaultRowHeight="14.25"/>
  <cols>
    <col min="1" max="6" width="10.5703125" style="554" hidden="1" customWidth="1"/>
    <col min="7" max="8" width="9.140625" style="560" hidden="1" customWidth="1"/>
    <col min="9" max="9" width="3.7109375" style="501" customWidth="1"/>
    <col min="10" max="11" width="3.7109375" style="500" customWidth="1"/>
    <col min="12" max="12" width="12.7109375" style="493" customWidth="1"/>
    <col min="13" max="13" width="44.7109375" style="493" customWidth="1"/>
    <col min="14" max="14" width="1.7109375" style="493" hidden="1" customWidth="1"/>
    <col min="15" max="15" width="29.7109375" style="493" hidden="1" customWidth="1"/>
    <col min="16" max="17" width="23.7109375" style="493" hidden="1" customWidth="1"/>
    <col min="18" max="18" width="11.7109375" style="493" customWidth="1"/>
    <col min="19" max="19" width="3.7109375" style="493" customWidth="1"/>
    <col min="20" max="20" width="11.7109375" style="493" customWidth="1"/>
    <col min="21" max="21" width="8.5703125" style="493" hidden="1" customWidth="1"/>
    <col min="22" max="22" width="4.7109375" style="493" customWidth="1"/>
    <col min="23" max="23" width="115.7109375" style="493" customWidth="1"/>
    <col min="24" max="25" width="10.5703125" style="554"/>
    <col min="26" max="26" width="11.140625" style="554" customWidth="1"/>
    <col min="27" max="34" width="10.5703125" style="554"/>
    <col min="35" max="256" width="10.5703125" style="493"/>
    <col min="257" max="264" width="0" style="493" hidden="1" customWidth="1"/>
    <col min="265" max="265" width="3.7109375" style="493" customWidth="1"/>
    <col min="266" max="266" width="3.85546875" style="493" customWidth="1"/>
    <col min="267" max="267" width="3.7109375" style="493" customWidth="1"/>
    <col min="268" max="268" width="12.7109375" style="493" customWidth="1"/>
    <col min="269" max="269" width="52.7109375" style="493" customWidth="1"/>
    <col min="270" max="273" width="0" style="493" hidden="1" customWidth="1"/>
    <col min="274" max="274" width="12.28515625" style="493" customWidth="1"/>
    <col min="275" max="275" width="6.42578125" style="493" customWidth="1"/>
    <col min="276" max="276" width="12.28515625" style="493" customWidth="1"/>
    <col min="277" max="277" width="0" style="493" hidden="1" customWidth="1"/>
    <col min="278" max="278" width="3.7109375" style="493" customWidth="1"/>
    <col min="279" max="279" width="11.140625" style="493" bestFit="1" customWidth="1"/>
    <col min="280" max="281" width="10.5703125" style="493"/>
    <col min="282" max="282" width="11.140625" style="493" customWidth="1"/>
    <col min="283" max="512" width="10.5703125" style="493"/>
    <col min="513" max="520" width="0" style="493" hidden="1" customWidth="1"/>
    <col min="521" max="521" width="3.7109375" style="493" customWidth="1"/>
    <col min="522" max="522" width="3.85546875" style="493" customWidth="1"/>
    <col min="523" max="523" width="3.7109375" style="493" customWidth="1"/>
    <col min="524" max="524" width="12.7109375" style="493" customWidth="1"/>
    <col min="525" max="525" width="52.7109375" style="493" customWidth="1"/>
    <col min="526" max="529" width="0" style="493" hidden="1" customWidth="1"/>
    <col min="530" max="530" width="12.28515625" style="493" customWidth="1"/>
    <col min="531" max="531" width="6.42578125" style="493" customWidth="1"/>
    <col min="532" max="532" width="12.28515625" style="493" customWidth="1"/>
    <col min="533" max="533" width="0" style="493" hidden="1" customWidth="1"/>
    <col min="534" max="534" width="3.7109375" style="493" customWidth="1"/>
    <col min="535" max="535" width="11.140625" style="493" bestFit="1" customWidth="1"/>
    <col min="536" max="537" width="10.5703125" style="493"/>
    <col min="538" max="538" width="11.140625" style="493" customWidth="1"/>
    <col min="539" max="768" width="10.5703125" style="493"/>
    <col min="769" max="776" width="0" style="493" hidden="1" customWidth="1"/>
    <col min="777" max="777" width="3.7109375" style="493" customWidth="1"/>
    <col min="778" max="778" width="3.85546875" style="493" customWidth="1"/>
    <col min="779" max="779" width="3.7109375" style="493" customWidth="1"/>
    <col min="780" max="780" width="12.7109375" style="493" customWidth="1"/>
    <col min="781" max="781" width="52.7109375" style="493" customWidth="1"/>
    <col min="782" max="785" width="0" style="493" hidden="1" customWidth="1"/>
    <col min="786" max="786" width="12.28515625" style="493" customWidth="1"/>
    <col min="787" max="787" width="6.42578125" style="493" customWidth="1"/>
    <col min="788" max="788" width="12.28515625" style="493" customWidth="1"/>
    <col min="789" max="789" width="0" style="493" hidden="1" customWidth="1"/>
    <col min="790" max="790" width="3.7109375" style="493" customWidth="1"/>
    <col min="791" max="791" width="11.140625" style="493" bestFit="1" customWidth="1"/>
    <col min="792" max="793" width="10.5703125" style="493"/>
    <col min="794" max="794" width="11.140625" style="493" customWidth="1"/>
    <col min="795" max="1024" width="10.5703125" style="493"/>
    <col min="1025" max="1032" width="0" style="493" hidden="1" customWidth="1"/>
    <col min="1033" max="1033" width="3.7109375" style="493" customWidth="1"/>
    <col min="1034" max="1034" width="3.85546875" style="493" customWidth="1"/>
    <col min="1035" max="1035" width="3.7109375" style="493" customWidth="1"/>
    <col min="1036" max="1036" width="12.7109375" style="493" customWidth="1"/>
    <col min="1037" max="1037" width="52.7109375" style="493" customWidth="1"/>
    <col min="1038" max="1041" width="0" style="493" hidden="1" customWidth="1"/>
    <col min="1042" max="1042" width="12.28515625" style="493" customWidth="1"/>
    <col min="1043" max="1043" width="6.42578125" style="493" customWidth="1"/>
    <col min="1044" max="1044" width="12.28515625" style="493" customWidth="1"/>
    <col min="1045" max="1045" width="0" style="493" hidden="1" customWidth="1"/>
    <col min="1046" max="1046" width="3.7109375" style="493" customWidth="1"/>
    <col min="1047" max="1047" width="11.140625" style="493" bestFit="1" customWidth="1"/>
    <col min="1048" max="1049" width="10.5703125" style="493"/>
    <col min="1050" max="1050" width="11.140625" style="493" customWidth="1"/>
    <col min="1051" max="1280" width="10.5703125" style="493"/>
    <col min="1281" max="1288" width="0" style="493" hidden="1" customWidth="1"/>
    <col min="1289" max="1289" width="3.7109375" style="493" customWidth="1"/>
    <col min="1290" max="1290" width="3.85546875" style="493" customWidth="1"/>
    <col min="1291" max="1291" width="3.7109375" style="493" customWidth="1"/>
    <col min="1292" max="1292" width="12.7109375" style="493" customWidth="1"/>
    <col min="1293" max="1293" width="52.7109375" style="493" customWidth="1"/>
    <col min="1294" max="1297" width="0" style="493" hidden="1" customWidth="1"/>
    <col min="1298" max="1298" width="12.28515625" style="493" customWidth="1"/>
    <col min="1299" max="1299" width="6.42578125" style="493" customWidth="1"/>
    <col min="1300" max="1300" width="12.28515625" style="493" customWidth="1"/>
    <col min="1301" max="1301" width="0" style="493" hidden="1" customWidth="1"/>
    <col min="1302" max="1302" width="3.7109375" style="493" customWidth="1"/>
    <col min="1303" max="1303" width="11.140625" style="493" bestFit="1" customWidth="1"/>
    <col min="1304" max="1305" width="10.5703125" style="493"/>
    <col min="1306" max="1306" width="11.140625" style="493" customWidth="1"/>
    <col min="1307" max="1536" width="10.5703125" style="493"/>
    <col min="1537" max="1544" width="0" style="493" hidden="1" customWidth="1"/>
    <col min="1545" max="1545" width="3.7109375" style="493" customWidth="1"/>
    <col min="1546" max="1546" width="3.85546875" style="493" customWidth="1"/>
    <col min="1547" max="1547" width="3.7109375" style="493" customWidth="1"/>
    <col min="1548" max="1548" width="12.7109375" style="493" customWidth="1"/>
    <col min="1549" max="1549" width="52.7109375" style="493" customWidth="1"/>
    <col min="1550" max="1553" width="0" style="493" hidden="1" customWidth="1"/>
    <col min="1554" max="1554" width="12.28515625" style="493" customWidth="1"/>
    <col min="1555" max="1555" width="6.42578125" style="493" customWidth="1"/>
    <col min="1556" max="1556" width="12.28515625" style="493" customWidth="1"/>
    <col min="1557" max="1557" width="0" style="493" hidden="1" customWidth="1"/>
    <col min="1558" max="1558" width="3.7109375" style="493" customWidth="1"/>
    <col min="1559" max="1559" width="11.140625" style="493" bestFit="1" customWidth="1"/>
    <col min="1560" max="1561" width="10.5703125" style="493"/>
    <col min="1562" max="1562" width="11.140625" style="493" customWidth="1"/>
    <col min="1563" max="1792" width="10.5703125" style="493"/>
    <col min="1793" max="1800" width="0" style="493" hidden="1" customWidth="1"/>
    <col min="1801" max="1801" width="3.7109375" style="493" customWidth="1"/>
    <col min="1802" max="1802" width="3.85546875" style="493" customWidth="1"/>
    <col min="1803" max="1803" width="3.7109375" style="493" customWidth="1"/>
    <col min="1804" max="1804" width="12.7109375" style="493" customWidth="1"/>
    <col min="1805" max="1805" width="52.7109375" style="493" customWidth="1"/>
    <col min="1806" max="1809" width="0" style="493" hidden="1" customWidth="1"/>
    <col min="1810" max="1810" width="12.28515625" style="493" customWidth="1"/>
    <col min="1811" max="1811" width="6.42578125" style="493" customWidth="1"/>
    <col min="1812" max="1812" width="12.28515625" style="493" customWidth="1"/>
    <col min="1813" max="1813" width="0" style="493" hidden="1" customWidth="1"/>
    <col min="1814" max="1814" width="3.7109375" style="493" customWidth="1"/>
    <col min="1815" max="1815" width="11.140625" style="493" bestFit="1" customWidth="1"/>
    <col min="1816" max="1817" width="10.5703125" style="493"/>
    <col min="1818" max="1818" width="11.140625" style="493" customWidth="1"/>
    <col min="1819" max="2048" width="10.5703125" style="493"/>
    <col min="2049" max="2056" width="0" style="493" hidden="1" customWidth="1"/>
    <col min="2057" max="2057" width="3.7109375" style="493" customWidth="1"/>
    <col min="2058" max="2058" width="3.85546875" style="493" customWidth="1"/>
    <col min="2059" max="2059" width="3.7109375" style="493" customWidth="1"/>
    <col min="2060" max="2060" width="12.7109375" style="493" customWidth="1"/>
    <col min="2061" max="2061" width="52.7109375" style="493" customWidth="1"/>
    <col min="2062" max="2065" width="0" style="493" hidden="1" customWidth="1"/>
    <col min="2066" max="2066" width="12.28515625" style="493" customWidth="1"/>
    <col min="2067" max="2067" width="6.42578125" style="493" customWidth="1"/>
    <col min="2068" max="2068" width="12.28515625" style="493" customWidth="1"/>
    <col min="2069" max="2069" width="0" style="493" hidden="1" customWidth="1"/>
    <col min="2070" max="2070" width="3.7109375" style="493" customWidth="1"/>
    <col min="2071" max="2071" width="11.140625" style="493" bestFit="1" customWidth="1"/>
    <col min="2072" max="2073" width="10.5703125" style="493"/>
    <col min="2074" max="2074" width="11.140625" style="493" customWidth="1"/>
    <col min="2075" max="2304" width="10.5703125" style="493"/>
    <col min="2305" max="2312" width="0" style="493" hidden="1" customWidth="1"/>
    <col min="2313" max="2313" width="3.7109375" style="493" customWidth="1"/>
    <col min="2314" max="2314" width="3.85546875" style="493" customWidth="1"/>
    <col min="2315" max="2315" width="3.7109375" style="493" customWidth="1"/>
    <col min="2316" max="2316" width="12.7109375" style="493" customWidth="1"/>
    <col min="2317" max="2317" width="52.7109375" style="493" customWidth="1"/>
    <col min="2318" max="2321" width="0" style="493" hidden="1" customWidth="1"/>
    <col min="2322" max="2322" width="12.28515625" style="493" customWidth="1"/>
    <col min="2323" max="2323" width="6.42578125" style="493" customWidth="1"/>
    <col min="2324" max="2324" width="12.28515625" style="493" customWidth="1"/>
    <col min="2325" max="2325" width="0" style="493" hidden="1" customWidth="1"/>
    <col min="2326" max="2326" width="3.7109375" style="493" customWidth="1"/>
    <col min="2327" max="2327" width="11.140625" style="493" bestFit="1" customWidth="1"/>
    <col min="2328" max="2329" width="10.5703125" style="493"/>
    <col min="2330" max="2330" width="11.140625" style="493" customWidth="1"/>
    <col min="2331" max="2560" width="10.5703125" style="493"/>
    <col min="2561" max="2568" width="0" style="493" hidden="1" customWidth="1"/>
    <col min="2569" max="2569" width="3.7109375" style="493" customWidth="1"/>
    <col min="2570" max="2570" width="3.85546875" style="493" customWidth="1"/>
    <col min="2571" max="2571" width="3.7109375" style="493" customWidth="1"/>
    <col min="2572" max="2572" width="12.7109375" style="493" customWidth="1"/>
    <col min="2573" max="2573" width="52.7109375" style="493" customWidth="1"/>
    <col min="2574" max="2577" width="0" style="493" hidden="1" customWidth="1"/>
    <col min="2578" max="2578" width="12.28515625" style="493" customWidth="1"/>
    <col min="2579" max="2579" width="6.42578125" style="493" customWidth="1"/>
    <col min="2580" max="2580" width="12.28515625" style="493" customWidth="1"/>
    <col min="2581" max="2581" width="0" style="493" hidden="1" customWidth="1"/>
    <col min="2582" max="2582" width="3.7109375" style="493" customWidth="1"/>
    <col min="2583" max="2583" width="11.140625" style="493" bestFit="1" customWidth="1"/>
    <col min="2584" max="2585" width="10.5703125" style="493"/>
    <col min="2586" max="2586" width="11.140625" style="493" customWidth="1"/>
    <col min="2587" max="2816" width="10.5703125" style="493"/>
    <col min="2817" max="2824" width="0" style="493" hidden="1" customWidth="1"/>
    <col min="2825" max="2825" width="3.7109375" style="493" customWidth="1"/>
    <col min="2826" max="2826" width="3.85546875" style="493" customWidth="1"/>
    <col min="2827" max="2827" width="3.7109375" style="493" customWidth="1"/>
    <col min="2828" max="2828" width="12.7109375" style="493" customWidth="1"/>
    <col min="2829" max="2829" width="52.7109375" style="493" customWidth="1"/>
    <col min="2830" max="2833" width="0" style="493" hidden="1" customWidth="1"/>
    <col min="2834" max="2834" width="12.28515625" style="493" customWidth="1"/>
    <col min="2835" max="2835" width="6.42578125" style="493" customWidth="1"/>
    <col min="2836" max="2836" width="12.28515625" style="493" customWidth="1"/>
    <col min="2837" max="2837" width="0" style="493" hidden="1" customWidth="1"/>
    <col min="2838" max="2838" width="3.7109375" style="493" customWidth="1"/>
    <col min="2839" max="2839" width="11.140625" style="493" bestFit="1" customWidth="1"/>
    <col min="2840" max="2841" width="10.5703125" style="493"/>
    <col min="2842" max="2842" width="11.140625" style="493" customWidth="1"/>
    <col min="2843" max="3072" width="10.5703125" style="493"/>
    <col min="3073" max="3080" width="0" style="493" hidden="1" customWidth="1"/>
    <col min="3081" max="3081" width="3.7109375" style="493" customWidth="1"/>
    <col min="3082" max="3082" width="3.85546875" style="493" customWidth="1"/>
    <col min="3083" max="3083" width="3.7109375" style="493" customWidth="1"/>
    <col min="3084" max="3084" width="12.7109375" style="493" customWidth="1"/>
    <col min="3085" max="3085" width="52.7109375" style="493" customWidth="1"/>
    <col min="3086" max="3089" width="0" style="493" hidden="1" customWidth="1"/>
    <col min="3090" max="3090" width="12.28515625" style="493" customWidth="1"/>
    <col min="3091" max="3091" width="6.42578125" style="493" customWidth="1"/>
    <col min="3092" max="3092" width="12.28515625" style="493" customWidth="1"/>
    <col min="3093" max="3093" width="0" style="493" hidden="1" customWidth="1"/>
    <col min="3094" max="3094" width="3.7109375" style="493" customWidth="1"/>
    <col min="3095" max="3095" width="11.140625" style="493" bestFit="1" customWidth="1"/>
    <col min="3096" max="3097" width="10.5703125" style="493"/>
    <col min="3098" max="3098" width="11.140625" style="493" customWidth="1"/>
    <col min="3099" max="3328" width="10.5703125" style="493"/>
    <col min="3329" max="3336" width="0" style="493" hidden="1" customWidth="1"/>
    <col min="3337" max="3337" width="3.7109375" style="493" customWidth="1"/>
    <col min="3338" max="3338" width="3.85546875" style="493" customWidth="1"/>
    <col min="3339" max="3339" width="3.7109375" style="493" customWidth="1"/>
    <col min="3340" max="3340" width="12.7109375" style="493" customWidth="1"/>
    <col min="3341" max="3341" width="52.7109375" style="493" customWidth="1"/>
    <col min="3342" max="3345" width="0" style="493" hidden="1" customWidth="1"/>
    <col min="3346" max="3346" width="12.28515625" style="493" customWidth="1"/>
    <col min="3347" max="3347" width="6.42578125" style="493" customWidth="1"/>
    <col min="3348" max="3348" width="12.28515625" style="493" customWidth="1"/>
    <col min="3349" max="3349" width="0" style="493" hidden="1" customWidth="1"/>
    <col min="3350" max="3350" width="3.7109375" style="493" customWidth="1"/>
    <col min="3351" max="3351" width="11.140625" style="493" bestFit="1" customWidth="1"/>
    <col min="3352" max="3353" width="10.5703125" style="493"/>
    <col min="3354" max="3354" width="11.140625" style="493" customWidth="1"/>
    <col min="3355" max="3584" width="10.5703125" style="493"/>
    <col min="3585" max="3592" width="0" style="493" hidden="1" customWidth="1"/>
    <col min="3593" max="3593" width="3.7109375" style="493" customWidth="1"/>
    <col min="3594" max="3594" width="3.85546875" style="493" customWidth="1"/>
    <col min="3595" max="3595" width="3.7109375" style="493" customWidth="1"/>
    <col min="3596" max="3596" width="12.7109375" style="493" customWidth="1"/>
    <col min="3597" max="3597" width="52.7109375" style="493" customWidth="1"/>
    <col min="3598" max="3601" width="0" style="493" hidden="1" customWidth="1"/>
    <col min="3602" max="3602" width="12.28515625" style="493" customWidth="1"/>
    <col min="3603" max="3603" width="6.42578125" style="493" customWidth="1"/>
    <col min="3604" max="3604" width="12.28515625" style="493" customWidth="1"/>
    <col min="3605" max="3605" width="0" style="493" hidden="1" customWidth="1"/>
    <col min="3606" max="3606" width="3.7109375" style="493" customWidth="1"/>
    <col min="3607" max="3607" width="11.140625" style="493" bestFit="1" customWidth="1"/>
    <col min="3608" max="3609" width="10.5703125" style="493"/>
    <col min="3610" max="3610" width="11.140625" style="493" customWidth="1"/>
    <col min="3611" max="3840" width="10.5703125" style="493"/>
    <col min="3841" max="3848" width="0" style="493" hidden="1" customWidth="1"/>
    <col min="3849" max="3849" width="3.7109375" style="493" customWidth="1"/>
    <col min="3850" max="3850" width="3.85546875" style="493" customWidth="1"/>
    <col min="3851" max="3851" width="3.7109375" style="493" customWidth="1"/>
    <col min="3852" max="3852" width="12.7109375" style="493" customWidth="1"/>
    <col min="3853" max="3853" width="52.7109375" style="493" customWidth="1"/>
    <col min="3854" max="3857" width="0" style="493" hidden="1" customWidth="1"/>
    <col min="3858" max="3858" width="12.28515625" style="493" customWidth="1"/>
    <col min="3859" max="3859" width="6.42578125" style="493" customWidth="1"/>
    <col min="3860" max="3860" width="12.28515625" style="493" customWidth="1"/>
    <col min="3861" max="3861" width="0" style="493" hidden="1" customWidth="1"/>
    <col min="3862" max="3862" width="3.7109375" style="493" customWidth="1"/>
    <col min="3863" max="3863" width="11.140625" style="493" bestFit="1" customWidth="1"/>
    <col min="3864" max="3865" width="10.5703125" style="493"/>
    <col min="3866" max="3866" width="11.140625" style="493" customWidth="1"/>
    <col min="3867" max="4096" width="10.5703125" style="493"/>
    <col min="4097" max="4104" width="0" style="493" hidden="1" customWidth="1"/>
    <col min="4105" max="4105" width="3.7109375" style="493" customWidth="1"/>
    <col min="4106" max="4106" width="3.85546875" style="493" customWidth="1"/>
    <col min="4107" max="4107" width="3.7109375" style="493" customWidth="1"/>
    <col min="4108" max="4108" width="12.7109375" style="493" customWidth="1"/>
    <col min="4109" max="4109" width="52.7109375" style="493" customWidth="1"/>
    <col min="4110" max="4113" width="0" style="493" hidden="1" customWidth="1"/>
    <col min="4114" max="4114" width="12.28515625" style="493" customWidth="1"/>
    <col min="4115" max="4115" width="6.42578125" style="493" customWidth="1"/>
    <col min="4116" max="4116" width="12.28515625" style="493" customWidth="1"/>
    <col min="4117" max="4117" width="0" style="493" hidden="1" customWidth="1"/>
    <col min="4118" max="4118" width="3.7109375" style="493" customWidth="1"/>
    <col min="4119" max="4119" width="11.140625" style="493" bestFit="1" customWidth="1"/>
    <col min="4120" max="4121" width="10.5703125" style="493"/>
    <col min="4122" max="4122" width="11.140625" style="493" customWidth="1"/>
    <col min="4123" max="4352" width="10.5703125" style="493"/>
    <col min="4353" max="4360" width="0" style="493" hidden="1" customWidth="1"/>
    <col min="4361" max="4361" width="3.7109375" style="493" customWidth="1"/>
    <col min="4362" max="4362" width="3.85546875" style="493" customWidth="1"/>
    <col min="4363" max="4363" width="3.7109375" style="493" customWidth="1"/>
    <col min="4364" max="4364" width="12.7109375" style="493" customWidth="1"/>
    <col min="4365" max="4365" width="52.7109375" style="493" customWidth="1"/>
    <col min="4366" max="4369" width="0" style="493" hidden="1" customWidth="1"/>
    <col min="4370" max="4370" width="12.28515625" style="493" customWidth="1"/>
    <col min="4371" max="4371" width="6.42578125" style="493" customWidth="1"/>
    <col min="4372" max="4372" width="12.28515625" style="493" customWidth="1"/>
    <col min="4373" max="4373" width="0" style="493" hidden="1" customWidth="1"/>
    <col min="4374" max="4374" width="3.7109375" style="493" customWidth="1"/>
    <col min="4375" max="4375" width="11.140625" style="493" bestFit="1" customWidth="1"/>
    <col min="4376" max="4377" width="10.5703125" style="493"/>
    <col min="4378" max="4378" width="11.140625" style="493" customWidth="1"/>
    <col min="4379" max="4608" width="10.5703125" style="493"/>
    <col min="4609" max="4616" width="0" style="493" hidden="1" customWidth="1"/>
    <col min="4617" max="4617" width="3.7109375" style="493" customWidth="1"/>
    <col min="4618" max="4618" width="3.85546875" style="493" customWidth="1"/>
    <col min="4619" max="4619" width="3.7109375" style="493" customWidth="1"/>
    <col min="4620" max="4620" width="12.7109375" style="493" customWidth="1"/>
    <col min="4621" max="4621" width="52.7109375" style="493" customWidth="1"/>
    <col min="4622" max="4625" width="0" style="493" hidden="1" customWidth="1"/>
    <col min="4626" max="4626" width="12.28515625" style="493" customWidth="1"/>
    <col min="4627" max="4627" width="6.42578125" style="493" customWidth="1"/>
    <col min="4628" max="4628" width="12.28515625" style="493" customWidth="1"/>
    <col min="4629" max="4629" width="0" style="493" hidden="1" customWidth="1"/>
    <col min="4630" max="4630" width="3.7109375" style="493" customWidth="1"/>
    <col min="4631" max="4631" width="11.140625" style="493" bestFit="1" customWidth="1"/>
    <col min="4632" max="4633" width="10.5703125" style="493"/>
    <col min="4634" max="4634" width="11.140625" style="493" customWidth="1"/>
    <col min="4635" max="4864" width="10.5703125" style="493"/>
    <col min="4865" max="4872" width="0" style="493" hidden="1" customWidth="1"/>
    <col min="4873" max="4873" width="3.7109375" style="493" customWidth="1"/>
    <col min="4874" max="4874" width="3.85546875" style="493" customWidth="1"/>
    <col min="4875" max="4875" width="3.7109375" style="493" customWidth="1"/>
    <col min="4876" max="4876" width="12.7109375" style="493" customWidth="1"/>
    <col min="4877" max="4877" width="52.7109375" style="493" customWidth="1"/>
    <col min="4878" max="4881" width="0" style="493" hidden="1" customWidth="1"/>
    <col min="4882" max="4882" width="12.28515625" style="493" customWidth="1"/>
    <col min="4883" max="4883" width="6.42578125" style="493" customWidth="1"/>
    <col min="4884" max="4884" width="12.28515625" style="493" customWidth="1"/>
    <col min="4885" max="4885" width="0" style="493" hidden="1" customWidth="1"/>
    <col min="4886" max="4886" width="3.7109375" style="493" customWidth="1"/>
    <col min="4887" max="4887" width="11.140625" style="493" bestFit="1" customWidth="1"/>
    <col min="4888" max="4889" width="10.5703125" style="493"/>
    <col min="4890" max="4890" width="11.140625" style="493" customWidth="1"/>
    <col min="4891" max="5120" width="10.5703125" style="493"/>
    <col min="5121" max="5128" width="0" style="493" hidden="1" customWidth="1"/>
    <col min="5129" max="5129" width="3.7109375" style="493" customWidth="1"/>
    <col min="5130" max="5130" width="3.85546875" style="493" customWidth="1"/>
    <col min="5131" max="5131" width="3.7109375" style="493" customWidth="1"/>
    <col min="5132" max="5132" width="12.7109375" style="493" customWidth="1"/>
    <col min="5133" max="5133" width="52.7109375" style="493" customWidth="1"/>
    <col min="5134" max="5137" width="0" style="493" hidden="1" customWidth="1"/>
    <col min="5138" max="5138" width="12.28515625" style="493" customWidth="1"/>
    <col min="5139" max="5139" width="6.42578125" style="493" customWidth="1"/>
    <col min="5140" max="5140" width="12.28515625" style="493" customWidth="1"/>
    <col min="5141" max="5141" width="0" style="493" hidden="1" customWidth="1"/>
    <col min="5142" max="5142" width="3.7109375" style="493" customWidth="1"/>
    <col min="5143" max="5143" width="11.140625" style="493" bestFit="1" customWidth="1"/>
    <col min="5144" max="5145" width="10.5703125" style="493"/>
    <col min="5146" max="5146" width="11.140625" style="493" customWidth="1"/>
    <col min="5147" max="5376" width="10.5703125" style="493"/>
    <col min="5377" max="5384" width="0" style="493" hidden="1" customWidth="1"/>
    <col min="5385" max="5385" width="3.7109375" style="493" customWidth="1"/>
    <col min="5386" max="5386" width="3.85546875" style="493" customWidth="1"/>
    <col min="5387" max="5387" width="3.7109375" style="493" customWidth="1"/>
    <col min="5388" max="5388" width="12.7109375" style="493" customWidth="1"/>
    <col min="5389" max="5389" width="52.7109375" style="493" customWidth="1"/>
    <col min="5390" max="5393" width="0" style="493" hidden="1" customWidth="1"/>
    <col min="5394" max="5394" width="12.28515625" style="493" customWidth="1"/>
    <col min="5395" max="5395" width="6.42578125" style="493" customWidth="1"/>
    <col min="5396" max="5396" width="12.28515625" style="493" customWidth="1"/>
    <col min="5397" max="5397" width="0" style="493" hidden="1" customWidth="1"/>
    <col min="5398" max="5398" width="3.7109375" style="493" customWidth="1"/>
    <col min="5399" max="5399" width="11.140625" style="493" bestFit="1" customWidth="1"/>
    <col min="5400" max="5401" width="10.5703125" style="493"/>
    <col min="5402" max="5402" width="11.140625" style="493" customWidth="1"/>
    <col min="5403" max="5632" width="10.5703125" style="493"/>
    <col min="5633" max="5640" width="0" style="493" hidden="1" customWidth="1"/>
    <col min="5641" max="5641" width="3.7109375" style="493" customWidth="1"/>
    <col min="5642" max="5642" width="3.85546875" style="493" customWidth="1"/>
    <col min="5643" max="5643" width="3.7109375" style="493" customWidth="1"/>
    <col min="5644" max="5644" width="12.7109375" style="493" customWidth="1"/>
    <col min="5645" max="5645" width="52.7109375" style="493" customWidth="1"/>
    <col min="5646" max="5649" width="0" style="493" hidden="1" customWidth="1"/>
    <col min="5650" max="5650" width="12.28515625" style="493" customWidth="1"/>
    <col min="5651" max="5651" width="6.42578125" style="493" customWidth="1"/>
    <col min="5652" max="5652" width="12.28515625" style="493" customWidth="1"/>
    <col min="5653" max="5653" width="0" style="493" hidden="1" customWidth="1"/>
    <col min="5654" max="5654" width="3.7109375" style="493" customWidth="1"/>
    <col min="5655" max="5655" width="11.140625" style="493" bestFit="1" customWidth="1"/>
    <col min="5656" max="5657" width="10.5703125" style="493"/>
    <col min="5658" max="5658" width="11.140625" style="493" customWidth="1"/>
    <col min="5659" max="5888" width="10.5703125" style="493"/>
    <col min="5889" max="5896" width="0" style="493" hidden="1" customWidth="1"/>
    <col min="5897" max="5897" width="3.7109375" style="493" customWidth="1"/>
    <col min="5898" max="5898" width="3.85546875" style="493" customWidth="1"/>
    <col min="5899" max="5899" width="3.7109375" style="493" customWidth="1"/>
    <col min="5900" max="5900" width="12.7109375" style="493" customWidth="1"/>
    <col min="5901" max="5901" width="52.7109375" style="493" customWidth="1"/>
    <col min="5902" max="5905" width="0" style="493" hidden="1" customWidth="1"/>
    <col min="5906" max="5906" width="12.28515625" style="493" customWidth="1"/>
    <col min="5907" max="5907" width="6.42578125" style="493" customWidth="1"/>
    <col min="5908" max="5908" width="12.28515625" style="493" customWidth="1"/>
    <col min="5909" max="5909" width="0" style="493" hidden="1" customWidth="1"/>
    <col min="5910" max="5910" width="3.7109375" style="493" customWidth="1"/>
    <col min="5911" max="5911" width="11.140625" style="493" bestFit="1" customWidth="1"/>
    <col min="5912" max="5913" width="10.5703125" style="493"/>
    <col min="5914" max="5914" width="11.140625" style="493" customWidth="1"/>
    <col min="5915" max="6144" width="10.5703125" style="493"/>
    <col min="6145" max="6152" width="0" style="493" hidden="1" customWidth="1"/>
    <col min="6153" max="6153" width="3.7109375" style="493" customWidth="1"/>
    <col min="6154" max="6154" width="3.85546875" style="493" customWidth="1"/>
    <col min="6155" max="6155" width="3.7109375" style="493" customWidth="1"/>
    <col min="6156" max="6156" width="12.7109375" style="493" customWidth="1"/>
    <col min="6157" max="6157" width="52.7109375" style="493" customWidth="1"/>
    <col min="6158" max="6161" width="0" style="493" hidden="1" customWidth="1"/>
    <col min="6162" max="6162" width="12.28515625" style="493" customWidth="1"/>
    <col min="6163" max="6163" width="6.42578125" style="493" customWidth="1"/>
    <col min="6164" max="6164" width="12.28515625" style="493" customWidth="1"/>
    <col min="6165" max="6165" width="0" style="493" hidden="1" customWidth="1"/>
    <col min="6166" max="6166" width="3.7109375" style="493" customWidth="1"/>
    <col min="6167" max="6167" width="11.140625" style="493" bestFit="1" customWidth="1"/>
    <col min="6168" max="6169" width="10.5703125" style="493"/>
    <col min="6170" max="6170" width="11.140625" style="493" customWidth="1"/>
    <col min="6171" max="6400" width="10.5703125" style="493"/>
    <col min="6401" max="6408" width="0" style="493" hidden="1" customWidth="1"/>
    <col min="6409" max="6409" width="3.7109375" style="493" customWidth="1"/>
    <col min="6410" max="6410" width="3.85546875" style="493" customWidth="1"/>
    <col min="6411" max="6411" width="3.7109375" style="493" customWidth="1"/>
    <col min="6412" max="6412" width="12.7109375" style="493" customWidth="1"/>
    <col min="6413" max="6413" width="52.7109375" style="493" customWidth="1"/>
    <col min="6414" max="6417" width="0" style="493" hidden="1" customWidth="1"/>
    <col min="6418" max="6418" width="12.28515625" style="493" customWidth="1"/>
    <col min="6419" max="6419" width="6.42578125" style="493" customWidth="1"/>
    <col min="6420" max="6420" width="12.28515625" style="493" customWidth="1"/>
    <col min="6421" max="6421" width="0" style="493" hidden="1" customWidth="1"/>
    <col min="6422" max="6422" width="3.7109375" style="493" customWidth="1"/>
    <col min="6423" max="6423" width="11.140625" style="493" bestFit="1" customWidth="1"/>
    <col min="6424" max="6425" width="10.5703125" style="493"/>
    <col min="6426" max="6426" width="11.140625" style="493" customWidth="1"/>
    <col min="6427" max="6656" width="10.5703125" style="493"/>
    <col min="6657" max="6664" width="0" style="493" hidden="1" customWidth="1"/>
    <col min="6665" max="6665" width="3.7109375" style="493" customWidth="1"/>
    <col min="6666" max="6666" width="3.85546875" style="493" customWidth="1"/>
    <col min="6667" max="6667" width="3.7109375" style="493" customWidth="1"/>
    <col min="6668" max="6668" width="12.7109375" style="493" customWidth="1"/>
    <col min="6669" max="6669" width="52.7109375" style="493" customWidth="1"/>
    <col min="6670" max="6673" width="0" style="493" hidden="1" customWidth="1"/>
    <col min="6674" max="6674" width="12.28515625" style="493" customWidth="1"/>
    <col min="6675" max="6675" width="6.42578125" style="493" customWidth="1"/>
    <col min="6676" max="6676" width="12.28515625" style="493" customWidth="1"/>
    <col min="6677" max="6677" width="0" style="493" hidden="1" customWidth="1"/>
    <col min="6678" max="6678" width="3.7109375" style="493" customWidth="1"/>
    <col min="6679" max="6679" width="11.140625" style="493" bestFit="1" customWidth="1"/>
    <col min="6680" max="6681" width="10.5703125" style="493"/>
    <col min="6682" max="6682" width="11.140625" style="493" customWidth="1"/>
    <col min="6683" max="6912" width="10.5703125" style="493"/>
    <col min="6913" max="6920" width="0" style="493" hidden="1" customWidth="1"/>
    <col min="6921" max="6921" width="3.7109375" style="493" customWidth="1"/>
    <col min="6922" max="6922" width="3.85546875" style="493" customWidth="1"/>
    <col min="6923" max="6923" width="3.7109375" style="493" customWidth="1"/>
    <col min="6924" max="6924" width="12.7109375" style="493" customWidth="1"/>
    <col min="6925" max="6925" width="52.7109375" style="493" customWidth="1"/>
    <col min="6926" max="6929" width="0" style="493" hidden="1" customWidth="1"/>
    <col min="6930" max="6930" width="12.28515625" style="493" customWidth="1"/>
    <col min="6931" max="6931" width="6.42578125" style="493" customWidth="1"/>
    <col min="6932" max="6932" width="12.28515625" style="493" customWidth="1"/>
    <col min="6933" max="6933" width="0" style="493" hidden="1" customWidth="1"/>
    <col min="6934" max="6934" width="3.7109375" style="493" customWidth="1"/>
    <col min="6935" max="6935" width="11.140625" style="493" bestFit="1" customWidth="1"/>
    <col min="6936" max="6937" width="10.5703125" style="493"/>
    <col min="6938" max="6938" width="11.140625" style="493" customWidth="1"/>
    <col min="6939" max="7168" width="10.5703125" style="493"/>
    <col min="7169" max="7176" width="0" style="493" hidden="1" customWidth="1"/>
    <col min="7177" max="7177" width="3.7109375" style="493" customWidth="1"/>
    <col min="7178" max="7178" width="3.85546875" style="493" customWidth="1"/>
    <col min="7179" max="7179" width="3.7109375" style="493" customWidth="1"/>
    <col min="7180" max="7180" width="12.7109375" style="493" customWidth="1"/>
    <col min="7181" max="7181" width="52.7109375" style="493" customWidth="1"/>
    <col min="7182" max="7185" width="0" style="493" hidden="1" customWidth="1"/>
    <col min="7186" max="7186" width="12.28515625" style="493" customWidth="1"/>
    <col min="7187" max="7187" width="6.42578125" style="493" customWidth="1"/>
    <col min="7188" max="7188" width="12.28515625" style="493" customWidth="1"/>
    <col min="7189" max="7189" width="0" style="493" hidden="1" customWidth="1"/>
    <col min="7190" max="7190" width="3.7109375" style="493" customWidth="1"/>
    <col min="7191" max="7191" width="11.140625" style="493" bestFit="1" customWidth="1"/>
    <col min="7192" max="7193" width="10.5703125" style="493"/>
    <col min="7194" max="7194" width="11.140625" style="493" customWidth="1"/>
    <col min="7195" max="7424" width="10.5703125" style="493"/>
    <col min="7425" max="7432" width="0" style="493" hidden="1" customWidth="1"/>
    <col min="7433" max="7433" width="3.7109375" style="493" customWidth="1"/>
    <col min="7434" max="7434" width="3.85546875" style="493" customWidth="1"/>
    <col min="7435" max="7435" width="3.7109375" style="493" customWidth="1"/>
    <col min="7436" max="7436" width="12.7109375" style="493" customWidth="1"/>
    <col min="7437" max="7437" width="52.7109375" style="493" customWidth="1"/>
    <col min="7438" max="7441" width="0" style="493" hidden="1" customWidth="1"/>
    <col min="7442" max="7442" width="12.28515625" style="493" customWidth="1"/>
    <col min="7443" max="7443" width="6.42578125" style="493" customWidth="1"/>
    <col min="7444" max="7444" width="12.28515625" style="493" customWidth="1"/>
    <col min="7445" max="7445" width="0" style="493" hidden="1" customWidth="1"/>
    <col min="7446" max="7446" width="3.7109375" style="493" customWidth="1"/>
    <col min="7447" max="7447" width="11.140625" style="493" bestFit="1" customWidth="1"/>
    <col min="7448" max="7449" width="10.5703125" style="493"/>
    <col min="7450" max="7450" width="11.140625" style="493" customWidth="1"/>
    <col min="7451" max="7680" width="10.5703125" style="493"/>
    <col min="7681" max="7688" width="0" style="493" hidden="1" customWidth="1"/>
    <col min="7689" max="7689" width="3.7109375" style="493" customWidth="1"/>
    <col min="7690" max="7690" width="3.85546875" style="493" customWidth="1"/>
    <col min="7691" max="7691" width="3.7109375" style="493" customWidth="1"/>
    <col min="7692" max="7692" width="12.7109375" style="493" customWidth="1"/>
    <col min="7693" max="7693" width="52.7109375" style="493" customWidth="1"/>
    <col min="7694" max="7697" width="0" style="493" hidden="1" customWidth="1"/>
    <col min="7698" max="7698" width="12.28515625" style="493" customWidth="1"/>
    <col min="7699" max="7699" width="6.42578125" style="493" customWidth="1"/>
    <col min="7700" max="7700" width="12.28515625" style="493" customWidth="1"/>
    <col min="7701" max="7701" width="0" style="493" hidden="1" customWidth="1"/>
    <col min="7702" max="7702" width="3.7109375" style="493" customWidth="1"/>
    <col min="7703" max="7703" width="11.140625" style="493" bestFit="1" customWidth="1"/>
    <col min="7704" max="7705" width="10.5703125" style="493"/>
    <col min="7706" max="7706" width="11.140625" style="493" customWidth="1"/>
    <col min="7707" max="7936" width="10.5703125" style="493"/>
    <col min="7937" max="7944" width="0" style="493" hidden="1" customWidth="1"/>
    <col min="7945" max="7945" width="3.7109375" style="493" customWidth="1"/>
    <col min="7946" max="7946" width="3.85546875" style="493" customWidth="1"/>
    <col min="7947" max="7947" width="3.7109375" style="493" customWidth="1"/>
    <col min="7948" max="7948" width="12.7109375" style="493" customWidth="1"/>
    <col min="7949" max="7949" width="52.7109375" style="493" customWidth="1"/>
    <col min="7950" max="7953" width="0" style="493" hidden="1" customWidth="1"/>
    <col min="7954" max="7954" width="12.28515625" style="493" customWidth="1"/>
    <col min="7955" max="7955" width="6.42578125" style="493" customWidth="1"/>
    <col min="7956" max="7956" width="12.28515625" style="493" customWidth="1"/>
    <col min="7957" max="7957" width="0" style="493" hidden="1" customWidth="1"/>
    <col min="7958" max="7958" width="3.7109375" style="493" customWidth="1"/>
    <col min="7959" max="7959" width="11.140625" style="493" bestFit="1" customWidth="1"/>
    <col min="7960" max="7961" width="10.5703125" style="493"/>
    <col min="7962" max="7962" width="11.140625" style="493" customWidth="1"/>
    <col min="7963" max="8192" width="10.5703125" style="493"/>
    <col min="8193" max="8200" width="0" style="493" hidden="1" customWidth="1"/>
    <col min="8201" max="8201" width="3.7109375" style="493" customWidth="1"/>
    <col min="8202" max="8202" width="3.85546875" style="493" customWidth="1"/>
    <col min="8203" max="8203" width="3.7109375" style="493" customWidth="1"/>
    <col min="8204" max="8204" width="12.7109375" style="493" customWidth="1"/>
    <col min="8205" max="8205" width="52.7109375" style="493" customWidth="1"/>
    <col min="8206" max="8209" width="0" style="493" hidden="1" customWidth="1"/>
    <col min="8210" max="8210" width="12.28515625" style="493" customWidth="1"/>
    <col min="8211" max="8211" width="6.42578125" style="493" customWidth="1"/>
    <col min="8212" max="8212" width="12.28515625" style="493" customWidth="1"/>
    <col min="8213" max="8213" width="0" style="493" hidden="1" customWidth="1"/>
    <col min="8214" max="8214" width="3.7109375" style="493" customWidth="1"/>
    <col min="8215" max="8215" width="11.140625" style="493" bestFit="1" customWidth="1"/>
    <col min="8216" max="8217" width="10.5703125" style="493"/>
    <col min="8218" max="8218" width="11.140625" style="493" customWidth="1"/>
    <col min="8219" max="8448" width="10.5703125" style="493"/>
    <col min="8449" max="8456" width="0" style="493" hidden="1" customWidth="1"/>
    <col min="8457" max="8457" width="3.7109375" style="493" customWidth="1"/>
    <col min="8458" max="8458" width="3.85546875" style="493" customWidth="1"/>
    <col min="8459" max="8459" width="3.7109375" style="493" customWidth="1"/>
    <col min="8460" max="8460" width="12.7109375" style="493" customWidth="1"/>
    <col min="8461" max="8461" width="52.7109375" style="493" customWidth="1"/>
    <col min="8462" max="8465" width="0" style="493" hidden="1" customWidth="1"/>
    <col min="8466" max="8466" width="12.28515625" style="493" customWidth="1"/>
    <col min="8467" max="8467" width="6.42578125" style="493" customWidth="1"/>
    <col min="8468" max="8468" width="12.28515625" style="493" customWidth="1"/>
    <col min="8469" max="8469" width="0" style="493" hidden="1" customWidth="1"/>
    <col min="8470" max="8470" width="3.7109375" style="493" customWidth="1"/>
    <col min="8471" max="8471" width="11.140625" style="493" bestFit="1" customWidth="1"/>
    <col min="8472" max="8473" width="10.5703125" style="493"/>
    <col min="8474" max="8474" width="11.140625" style="493" customWidth="1"/>
    <col min="8475" max="8704" width="10.5703125" style="493"/>
    <col min="8705" max="8712" width="0" style="493" hidden="1" customWidth="1"/>
    <col min="8713" max="8713" width="3.7109375" style="493" customWidth="1"/>
    <col min="8714" max="8714" width="3.85546875" style="493" customWidth="1"/>
    <col min="8715" max="8715" width="3.7109375" style="493" customWidth="1"/>
    <col min="8716" max="8716" width="12.7109375" style="493" customWidth="1"/>
    <col min="8717" max="8717" width="52.7109375" style="493" customWidth="1"/>
    <col min="8718" max="8721" width="0" style="493" hidden="1" customWidth="1"/>
    <col min="8722" max="8722" width="12.28515625" style="493" customWidth="1"/>
    <col min="8723" max="8723" width="6.42578125" style="493" customWidth="1"/>
    <col min="8724" max="8724" width="12.28515625" style="493" customWidth="1"/>
    <col min="8725" max="8725" width="0" style="493" hidden="1" customWidth="1"/>
    <col min="8726" max="8726" width="3.7109375" style="493" customWidth="1"/>
    <col min="8727" max="8727" width="11.140625" style="493" bestFit="1" customWidth="1"/>
    <col min="8728" max="8729" width="10.5703125" style="493"/>
    <col min="8730" max="8730" width="11.140625" style="493" customWidth="1"/>
    <col min="8731" max="8960" width="10.5703125" style="493"/>
    <col min="8961" max="8968" width="0" style="493" hidden="1" customWidth="1"/>
    <col min="8969" max="8969" width="3.7109375" style="493" customWidth="1"/>
    <col min="8970" max="8970" width="3.85546875" style="493" customWidth="1"/>
    <col min="8971" max="8971" width="3.7109375" style="493" customWidth="1"/>
    <col min="8972" max="8972" width="12.7109375" style="493" customWidth="1"/>
    <col min="8973" max="8973" width="52.7109375" style="493" customWidth="1"/>
    <col min="8974" max="8977" width="0" style="493" hidden="1" customWidth="1"/>
    <col min="8978" max="8978" width="12.28515625" style="493" customWidth="1"/>
    <col min="8979" max="8979" width="6.42578125" style="493" customWidth="1"/>
    <col min="8980" max="8980" width="12.28515625" style="493" customWidth="1"/>
    <col min="8981" max="8981" width="0" style="493" hidden="1" customWidth="1"/>
    <col min="8982" max="8982" width="3.7109375" style="493" customWidth="1"/>
    <col min="8983" max="8983" width="11.140625" style="493" bestFit="1" customWidth="1"/>
    <col min="8984" max="8985" width="10.5703125" style="493"/>
    <col min="8986" max="8986" width="11.140625" style="493" customWidth="1"/>
    <col min="8987" max="9216" width="10.5703125" style="493"/>
    <col min="9217" max="9224" width="0" style="493" hidden="1" customWidth="1"/>
    <col min="9225" max="9225" width="3.7109375" style="493" customWidth="1"/>
    <col min="9226" max="9226" width="3.85546875" style="493" customWidth="1"/>
    <col min="9227" max="9227" width="3.7109375" style="493" customWidth="1"/>
    <col min="9228" max="9228" width="12.7109375" style="493" customWidth="1"/>
    <col min="9229" max="9229" width="52.7109375" style="493" customWidth="1"/>
    <col min="9230" max="9233" width="0" style="493" hidden="1" customWidth="1"/>
    <col min="9234" max="9234" width="12.28515625" style="493" customWidth="1"/>
    <col min="9235" max="9235" width="6.42578125" style="493" customWidth="1"/>
    <col min="9236" max="9236" width="12.28515625" style="493" customWidth="1"/>
    <col min="9237" max="9237" width="0" style="493" hidden="1" customWidth="1"/>
    <col min="9238" max="9238" width="3.7109375" style="493" customWidth="1"/>
    <col min="9239" max="9239" width="11.140625" style="493" bestFit="1" customWidth="1"/>
    <col min="9240" max="9241" width="10.5703125" style="493"/>
    <col min="9242" max="9242" width="11.140625" style="493" customWidth="1"/>
    <col min="9243" max="9472" width="10.5703125" style="493"/>
    <col min="9473" max="9480" width="0" style="493" hidden="1" customWidth="1"/>
    <col min="9481" max="9481" width="3.7109375" style="493" customWidth="1"/>
    <col min="9482" max="9482" width="3.85546875" style="493" customWidth="1"/>
    <col min="9483" max="9483" width="3.7109375" style="493" customWidth="1"/>
    <col min="9484" max="9484" width="12.7109375" style="493" customWidth="1"/>
    <col min="9485" max="9485" width="52.7109375" style="493" customWidth="1"/>
    <col min="9486" max="9489" width="0" style="493" hidden="1" customWidth="1"/>
    <col min="9490" max="9490" width="12.28515625" style="493" customWidth="1"/>
    <col min="9491" max="9491" width="6.42578125" style="493" customWidth="1"/>
    <col min="9492" max="9492" width="12.28515625" style="493" customWidth="1"/>
    <col min="9493" max="9493" width="0" style="493" hidden="1" customWidth="1"/>
    <col min="9494" max="9494" width="3.7109375" style="493" customWidth="1"/>
    <col min="9495" max="9495" width="11.140625" style="493" bestFit="1" customWidth="1"/>
    <col min="9496" max="9497" width="10.5703125" style="493"/>
    <col min="9498" max="9498" width="11.140625" style="493" customWidth="1"/>
    <col min="9499" max="9728" width="10.5703125" style="493"/>
    <col min="9729" max="9736" width="0" style="493" hidden="1" customWidth="1"/>
    <col min="9737" max="9737" width="3.7109375" style="493" customWidth="1"/>
    <col min="9738" max="9738" width="3.85546875" style="493" customWidth="1"/>
    <col min="9739" max="9739" width="3.7109375" style="493" customWidth="1"/>
    <col min="9740" max="9740" width="12.7109375" style="493" customWidth="1"/>
    <col min="9741" max="9741" width="52.7109375" style="493" customWidth="1"/>
    <col min="9742" max="9745" width="0" style="493" hidden="1" customWidth="1"/>
    <col min="9746" max="9746" width="12.28515625" style="493" customWidth="1"/>
    <col min="9747" max="9747" width="6.42578125" style="493" customWidth="1"/>
    <col min="9748" max="9748" width="12.28515625" style="493" customWidth="1"/>
    <col min="9749" max="9749" width="0" style="493" hidden="1" customWidth="1"/>
    <col min="9750" max="9750" width="3.7109375" style="493" customWidth="1"/>
    <col min="9751" max="9751" width="11.140625" style="493" bestFit="1" customWidth="1"/>
    <col min="9752" max="9753" width="10.5703125" style="493"/>
    <col min="9754" max="9754" width="11.140625" style="493" customWidth="1"/>
    <col min="9755" max="9984" width="10.5703125" style="493"/>
    <col min="9985" max="9992" width="0" style="493" hidden="1" customWidth="1"/>
    <col min="9993" max="9993" width="3.7109375" style="493" customWidth="1"/>
    <col min="9994" max="9994" width="3.85546875" style="493" customWidth="1"/>
    <col min="9995" max="9995" width="3.7109375" style="493" customWidth="1"/>
    <col min="9996" max="9996" width="12.7109375" style="493" customWidth="1"/>
    <col min="9997" max="9997" width="52.7109375" style="493" customWidth="1"/>
    <col min="9998" max="10001" width="0" style="493" hidden="1" customWidth="1"/>
    <col min="10002" max="10002" width="12.28515625" style="493" customWidth="1"/>
    <col min="10003" max="10003" width="6.42578125" style="493" customWidth="1"/>
    <col min="10004" max="10004" width="12.28515625" style="493" customWidth="1"/>
    <col min="10005" max="10005" width="0" style="493" hidden="1" customWidth="1"/>
    <col min="10006" max="10006" width="3.7109375" style="493" customWidth="1"/>
    <col min="10007" max="10007" width="11.140625" style="493" bestFit="1" customWidth="1"/>
    <col min="10008" max="10009" width="10.5703125" style="493"/>
    <col min="10010" max="10010" width="11.140625" style="493" customWidth="1"/>
    <col min="10011" max="10240" width="10.5703125" style="493"/>
    <col min="10241" max="10248" width="0" style="493" hidden="1" customWidth="1"/>
    <col min="10249" max="10249" width="3.7109375" style="493" customWidth="1"/>
    <col min="10250" max="10250" width="3.85546875" style="493" customWidth="1"/>
    <col min="10251" max="10251" width="3.7109375" style="493" customWidth="1"/>
    <col min="10252" max="10252" width="12.7109375" style="493" customWidth="1"/>
    <col min="10253" max="10253" width="52.7109375" style="493" customWidth="1"/>
    <col min="10254" max="10257" width="0" style="493" hidden="1" customWidth="1"/>
    <col min="10258" max="10258" width="12.28515625" style="493" customWidth="1"/>
    <col min="10259" max="10259" width="6.42578125" style="493" customWidth="1"/>
    <col min="10260" max="10260" width="12.28515625" style="493" customWidth="1"/>
    <col min="10261" max="10261" width="0" style="493" hidden="1" customWidth="1"/>
    <col min="10262" max="10262" width="3.7109375" style="493" customWidth="1"/>
    <col min="10263" max="10263" width="11.140625" style="493" bestFit="1" customWidth="1"/>
    <col min="10264" max="10265" width="10.5703125" style="493"/>
    <col min="10266" max="10266" width="11.140625" style="493" customWidth="1"/>
    <col min="10267" max="10496" width="10.5703125" style="493"/>
    <col min="10497" max="10504" width="0" style="493" hidden="1" customWidth="1"/>
    <col min="10505" max="10505" width="3.7109375" style="493" customWidth="1"/>
    <col min="10506" max="10506" width="3.85546875" style="493" customWidth="1"/>
    <col min="10507" max="10507" width="3.7109375" style="493" customWidth="1"/>
    <col min="10508" max="10508" width="12.7109375" style="493" customWidth="1"/>
    <col min="10509" max="10509" width="52.7109375" style="493" customWidth="1"/>
    <col min="10510" max="10513" width="0" style="493" hidden="1" customWidth="1"/>
    <col min="10514" max="10514" width="12.28515625" style="493" customWidth="1"/>
    <col min="10515" max="10515" width="6.42578125" style="493" customWidth="1"/>
    <col min="10516" max="10516" width="12.28515625" style="493" customWidth="1"/>
    <col min="10517" max="10517" width="0" style="493" hidden="1" customWidth="1"/>
    <col min="10518" max="10518" width="3.7109375" style="493" customWidth="1"/>
    <col min="10519" max="10519" width="11.140625" style="493" bestFit="1" customWidth="1"/>
    <col min="10520" max="10521" width="10.5703125" style="493"/>
    <col min="10522" max="10522" width="11.140625" style="493" customWidth="1"/>
    <col min="10523" max="10752" width="10.5703125" style="493"/>
    <col min="10753" max="10760" width="0" style="493" hidden="1" customWidth="1"/>
    <col min="10761" max="10761" width="3.7109375" style="493" customWidth="1"/>
    <col min="10762" max="10762" width="3.85546875" style="493" customWidth="1"/>
    <col min="10763" max="10763" width="3.7109375" style="493" customWidth="1"/>
    <col min="10764" max="10764" width="12.7109375" style="493" customWidth="1"/>
    <col min="10765" max="10765" width="52.7109375" style="493" customWidth="1"/>
    <col min="10766" max="10769" width="0" style="493" hidden="1" customWidth="1"/>
    <col min="10770" max="10770" width="12.28515625" style="493" customWidth="1"/>
    <col min="10771" max="10771" width="6.42578125" style="493" customWidth="1"/>
    <col min="10772" max="10772" width="12.28515625" style="493" customWidth="1"/>
    <col min="10773" max="10773" width="0" style="493" hidden="1" customWidth="1"/>
    <col min="10774" max="10774" width="3.7109375" style="493" customWidth="1"/>
    <col min="10775" max="10775" width="11.140625" style="493" bestFit="1" customWidth="1"/>
    <col min="10776" max="10777" width="10.5703125" style="493"/>
    <col min="10778" max="10778" width="11.140625" style="493" customWidth="1"/>
    <col min="10779" max="11008" width="10.5703125" style="493"/>
    <col min="11009" max="11016" width="0" style="493" hidden="1" customWidth="1"/>
    <col min="11017" max="11017" width="3.7109375" style="493" customWidth="1"/>
    <col min="11018" max="11018" width="3.85546875" style="493" customWidth="1"/>
    <col min="11019" max="11019" width="3.7109375" style="493" customWidth="1"/>
    <col min="11020" max="11020" width="12.7109375" style="493" customWidth="1"/>
    <col min="11021" max="11021" width="52.7109375" style="493" customWidth="1"/>
    <col min="11022" max="11025" width="0" style="493" hidden="1" customWidth="1"/>
    <col min="11026" max="11026" width="12.28515625" style="493" customWidth="1"/>
    <col min="11027" max="11027" width="6.42578125" style="493" customWidth="1"/>
    <col min="11028" max="11028" width="12.28515625" style="493" customWidth="1"/>
    <col min="11029" max="11029" width="0" style="493" hidden="1" customWidth="1"/>
    <col min="11030" max="11030" width="3.7109375" style="493" customWidth="1"/>
    <col min="11031" max="11031" width="11.140625" style="493" bestFit="1" customWidth="1"/>
    <col min="11032" max="11033" width="10.5703125" style="493"/>
    <col min="11034" max="11034" width="11.140625" style="493" customWidth="1"/>
    <col min="11035" max="11264" width="10.5703125" style="493"/>
    <col min="11265" max="11272" width="0" style="493" hidden="1" customWidth="1"/>
    <col min="11273" max="11273" width="3.7109375" style="493" customWidth="1"/>
    <col min="11274" max="11274" width="3.85546875" style="493" customWidth="1"/>
    <col min="11275" max="11275" width="3.7109375" style="493" customWidth="1"/>
    <col min="11276" max="11276" width="12.7109375" style="493" customWidth="1"/>
    <col min="11277" max="11277" width="52.7109375" style="493" customWidth="1"/>
    <col min="11278" max="11281" width="0" style="493" hidden="1" customWidth="1"/>
    <col min="11282" max="11282" width="12.28515625" style="493" customWidth="1"/>
    <col min="11283" max="11283" width="6.42578125" style="493" customWidth="1"/>
    <col min="11284" max="11284" width="12.28515625" style="493" customWidth="1"/>
    <col min="11285" max="11285" width="0" style="493" hidden="1" customWidth="1"/>
    <col min="11286" max="11286" width="3.7109375" style="493" customWidth="1"/>
    <col min="11287" max="11287" width="11.140625" style="493" bestFit="1" customWidth="1"/>
    <col min="11288" max="11289" width="10.5703125" style="493"/>
    <col min="11290" max="11290" width="11.140625" style="493" customWidth="1"/>
    <col min="11291" max="11520" width="10.5703125" style="493"/>
    <col min="11521" max="11528" width="0" style="493" hidden="1" customWidth="1"/>
    <col min="11529" max="11529" width="3.7109375" style="493" customWidth="1"/>
    <col min="11530" max="11530" width="3.85546875" style="493" customWidth="1"/>
    <col min="11531" max="11531" width="3.7109375" style="493" customWidth="1"/>
    <col min="11532" max="11532" width="12.7109375" style="493" customWidth="1"/>
    <col min="11533" max="11533" width="52.7109375" style="493" customWidth="1"/>
    <col min="11534" max="11537" width="0" style="493" hidden="1" customWidth="1"/>
    <col min="11538" max="11538" width="12.28515625" style="493" customWidth="1"/>
    <col min="11539" max="11539" width="6.42578125" style="493" customWidth="1"/>
    <col min="11540" max="11540" width="12.28515625" style="493" customWidth="1"/>
    <col min="11541" max="11541" width="0" style="493" hidden="1" customWidth="1"/>
    <col min="11542" max="11542" width="3.7109375" style="493" customWidth="1"/>
    <col min="11543" max="11543" width="11.140625" style="493" bestFit="1" customWidth="1"/>
    <col min="11544" max="11545" width="10.5703125" style="493"/>
    <col min="11546" max="11546" width="11.140625" style="493" customWidth="1"/>
    <col min="11547" max="11776" width="10.5703125" style="493"/>
    <col min="11777" max="11784" width="0" style="493" hidden="1" customWidth="1"/>
    <col min="11785" max="11785" width="3.7109375" style="493" customWidth="1"/>
    <col min="11786" max="11786" width="3.85546875" style="493" customWidth="1"/>
    <col min="11787" max="11787" width="3.7109375" style="493" customWidth="1"/>
    <col min="11788" max="11788" width="12.7109375" style="493" customWidth="1"/>
    <col min="11789" max="11789" width="52.7109375" style="493" customWidth="1"/>
    <col min="11790" max="11793" width="0" style="493" hidden="1" customWidth="1"/>
    <col min="11794" max="11794" width="12.28515625" style="493" customWidth="1"/>
    <col min="11795" max="11795" width="6.42578125" style="493" customWidth="1"/>
    <col min="11796" max="11796" width="12.28515625" style="493" customWidth="1"/>
    <col min="11797" max="11797" width="0" style="493" hidden="1" customWidth="1"/>
    <col min="11798" max="11798" width="3.7109375" style="493" customWidth="1"/>
    <col min="11799" max="11799" width="11.140625" style="493" bestFit="1" customWidth="1"/>
    <col min="11800" max="11801" width="10.5703125" style="493"/>
    <col min="11802" max="11802" width="11.140625" style="493" customWidth="1"/>
    <col min="11803" max="12032" width="10.5703125" style="493"/>
    <col min="12033" max="12040" width="0" style="493" hidden="1" customWidth="1"/>
    <col min="12041" max="12041" width="3.7109375" style="493" customWidth="1"/>
    <col min="12042" max="12042" width="3.85546875" style="493" customWidth="1"/>
    <col min="12043" max="12043" width="3.7109375" style="493" customWidth="1"/>
    <col min="12044" max="12044" width="12.7109375" style="493" customWidth="1"/>
    <col min="12045" max="12045" width="52.7109375" style="493" customWidth="1"/>
    <col min="12046" max="12049" width="0" style="493" hidden="1" customWidth="1"/>
    <col min="12050" max="12050" width="12.28515625" style="493" customWidth="1"/>
    <col min="12051" max="12051" width="6.42578125" style="493" customWidth="1"/>
    <col min="12052" max="12052" width="12.28515625" style="493" customWidth="1"/>
    <col min="12053" max="12053" width="0" style="493" hidden="1" customWidth="1"/>
    <col min="12054" max="12054" width="3.7109375" style="493" customWidth="1"/>
    <col min="12055" max="12055" width="11.140625" style="493" bestFit="1" customWidth="1"/>
    <col min="12056" max="12057" width="10.5703125" style="493"/>
    <col min="12058" max="12058" width="11.140625" style="493" customWidth="1"/>
    <col min="12059" max="12288" width="10.5703125" style="493"/>
    <col min="12289" max="12296" width="0" style="493" hidden="1" customWidth="1"/>
    <col min="12297" max="12297" width="3.7109375" style="493" customWidth="1"/>
    <col min="12298" max="12298" width="3.85546875" style="493" customWidth="1"/>
    <col min="12299" max="12299" width="3.7109375" style="493" customWidth="1"/>
    <col min="12300" max="12300" width="12.7109375" style="493" customWidth="1"/>
    <col min="12301" max="12301" width="52.7109375" style="493" customWidth="1"/>
    <col min="12302" max="12305" width="0" style="493" hidden="1" customWidth="1"/>
    <col min="12306" max="12306" width="12.28515625" style="493" customWidth="1"/>
    <col min="12307" max="12307" width="6.42578125" style="493" customWidth="1"/>
    <col min="12308" max="12308" width="12.28515625" style="493" customWidth="1"/>
    <col min="12309" max="12309" width="0" style="493" hidden="1" customWidth="1"/>
    <col min="12310" max="12310" width="3.7109375" style="493" customWidth="1"/>
    <col min="12311" max="12311" width="11.140625" style="493" bestFit="1" customWidth="1"/>
    <col min="12312" max="12313" width="10.5703125" style="493"/>
    <col min="12314" max="12314" width="11.140625" style="493" customWidth="1"/>
    <col min="12315" max="12544" width="10.5703125" style="493"/>
    <col min="12545" max="12552" width="0" style="493" hidden="1" customWidth="1"/>
    <col min="12553" max="12553" width="3.7109375" style="493" customWidth="1"/>
    <col min="12554" max="12554" width="3.85546875" style="493" customWidth="1"/>
    <col min="12555" max="12555" width="3.7109375" style="493" customWidth="1"/>
    <col min="12556" max="12556" width="12.7109375" style="493" customWidth="1"/>
    <col min="12557" max="12557" width="52.7109375" style="493" customWidth="1"/>
    <col min="12558" max="12561" width="0" style="493" hidden="1" customWidth="1"/>
    <col min="12562" max="12562" width="12.28515625" style="493" customWidth="1"/>
    <col min="12563" max="12563" width="6.42578125" style="493" customWidth="1"/>
    <col min="12564" max="12564" width="12.28515625" style="493" customWidth="1"/>
    <col min="12565" max="12565" width="0" style="493" hidden="1" customWidth="1"/>
    <col min="12566" max="12566" width="3.7109375" style="493" customWidth="1"/>
    <col min="12567" max="12567" width="11.140625" style="493" bestFit="1" customWidth="1"/>
    <col min="12568" max="12569" width="10.5703125" style="493"/>
    <col min="12570" max="12570" width="11.140625" style="493" customWidth="1"/>
    <col min="12571" max="12800" width="10.5703125" style="493"/>
    <col min="12801" max="12808" width="0" style="493" hidden="1" customWidth="1"/>
    <col min="12809" max="12809" width="3.7109375" style="493" customWidth="1"/>
    <col min="12810" max="12810" width="3.85546875" style="493" customWidth="1"/>
    <col min="12811" max="12811" width="3.7109375" style="493" customWidth="1"/>
    <col min="12812" max="12812" width="12.7109375" style="493" customWidth="1"/>
    <col min="12813" max="12813" width="52.7109375" style="493" customWidth="1"/>
    <col min="12814" max="12817" width="0" style="493" hidden="1" customWidth="1"/>
    <col min="12818" max="12818" width="12.28515625" style="493" customWidth="1"/>
    <col min="12819" max="12819" width="6.42578125" style="493" customWidth="1"/>
    <col min="12820" max="12820" width="12.28515625" style="493" customWidth="1"/>
    <col min="12821" max="12821" width="0" style="493" hidden="1" customWidth="1"/>
    <col min="12822" max="12822" width="3.7109375" style="493" customWidth="1"/>
    <col min="12823" max="12823" width="11.140625" style="493" bestFit="1" customWidth="1"/>
    <col min="12824" max="12825" width="10.5703125" style="493"/>
    <col min="12826" max="12826" width="11.140625" style="493" customWidth="1"/>
    <col min="12827" max="13056" width="10.5703125" style="493"/>
    <col min="13057" max="13064" width="0" style="493" hidden="1" customWidth="1"/>
    <col min="13065" max="13065" width="3.7109375" style="493" customWidth="1"/>
    <col min="13066" max="13066" width="3.85546875" style="493" customWidth="1"/>
    <col min="13067" max="13067" width="3.7109375" style="493" customWidth="1"/>
    <col min="13068" max="13068" width="12.7109375" style="493" customWidth="1"/>
    <col min="13069" max="13069" width="52.7109375" style="493" customWidth="1"/>
    <col min="13070" max="13073" width="0" style="493" hidden="1" customWidth="1"/>
    <col min="13074" max="13074" width="12.28515625" style="493" customWidth="1"/>
    <col min="13075" max="13075" width="6.42578125" style="493" customWidth="1"/>
    <col min="13076" max="13076" width="12.28515625" style="493" customWidth="1"/>
    <col min="13077" max="13077" width="0" style="493" hidden="1" customWidth="1"/>
    <col min="13078" max="13078" width="3.7109375" style="493" customWidth="1"/>
    <col min="13079" max="13079" width="11.140625" style="493" bestFit="1" customWidth="1"/>
    <col min="13080" max="13081" width="10.5703125" style="493"/>
    <col min="13082" max="13082" width="11.140625" style="493" customWidth="1"/>
    <col min="13083" max="13312" width="10.5703125" style="493"/>
    <col min="13313" max="13320" width="0" style="493" hidden="1" customWidth="1"/>
    <col min="13321" max="13321" width="3.7109375" style="493" customWidth="1"/>
    <col min="13322" max="13322" width="3.85546875" style="493" customWidth="1"/>
    <col min="13323" max="13323" width="3.7109375" style="493" customWidth="1"/>
    <col min="13324" max="13324" width="12.7109375" style="493" customWidth="1"/>
    <col min="13325" max="13325" width="52.7109375" style="493" customWidth="1"/>
    <col min="13326" max="13329" width="0" style="493" hidden="1" customWidth="1"/>
    <col min="13330" max="13330" width="12.28515625" style="493" customWidth="1"/>
    <col min="13331" max="13331" width="6.42578125" style="493" customWidth="1"/>
    <col min="13332" max="13332" width="12.28515625" style="493" customWidth="1"/>
    <col min="13333" max="13333" width="0" style="493" hidden="1" customWidth="1"/>
    <col min="13334" max="13334" width="3.7109375" style="493" customWidth="1"/>
    <col min="13335" max="13335" width="11.140625" style="493" bestFit="1" customWidth="1"/>
    <col min="13336" max="13337" width="10.5703125" style="493"/>
    <col min="13338" max="13338" width="11.140625" style="493" customWidth="1"/>
    <col min="13339" max="13568" width="10.5703125" style="493"/>
    <col min="13569" max="13576" width="0" style="493" hidden="1" customWidth="1"/>
    <col min="13577" max="13577" width="3.7109375" style="493" customWidth="1"/>
    <col min="13578" max="13578" width="3.85546875" style="493" customWidth="1"/>
    <col min="13579" max="13579" width="3.7109375" style="493" customWidth="1"/>
    <col min="13580" max="13580" width="12.7109375" style="493" customWidth="1"/>
    <col min="13581" max="13581" width="52.7109375" style="493" customWidth="1"/>
    <col min="13582" max="13585" width="0" style="493" hidden="1" customWidth="1"/>
    <col min="13586" max="13586" width="12.28515625" style="493" customWidth="1"/>
    <col min="13587" max="13587" width="6.42578125" style="493" customWidth="1"/>
    <col min="13588" max="13588" width="12.28515625" style="493" customWidth="1"/>
    <col min="13589" max="13589" width="0" style="493" hidden="1" customWidth="1"/>
    <col min="13590" max="13590" width="3.7109375" style="493" customWidth="1"/>
    <col min="13591" max="13591" width="11.140625" style="493" bestFit="1" customWidth="1"/>
    <col min="13592" max="13593" width="10.5703125" style="493"/>
    <col min="13594" max="13594" width="11.140625" style="493" customWidth="1"/>
    <col min="13595" max="13824" width="10.5703125" style="493"/>
    <col min="13825" max="13832" width="0" style="493" hidden="1" customWidth="1"/>
    <col min="13833" max="13833" width="3.7109375" style="493" customWidth="1"/>
    <col min="13834" max="13834" width="3.85546875" style="493" customWidth="1"/>
    <col min="13835" max="13835" width="3.7109375" style="493" customWidth="1"/>
    <col min="13836" max="13836" width="12.7109375" style="493" customWidth="1"/>
    <col min="13837" max="13837" width="52.7109375" style="493" customWidth="1"/>
    <col min="13838" max="13841" width="0" style="493" hidden="1" customWidth="1"/>
    <col min="13842" max="13842" width="12.28515625" style="493" customWidth="1"/>
    <col min="13843" max="13843" width="6.42578125" style="493" customWidth="1"/>
    <col min="13844" max="13844" width="12.28515625" style="493" customWidth="1"/>
    <col min="13845" max="13845" width="0" style="493" hidden="1" customWidth="1"/>
    <col min="13846" max="13846" width="3.7109375" style="493" customWidth="1"/>
    <col min="13847" max="13847" width="11.140625" style="493" bestFit="1" customWidth="1"/>
    <col min="13848" max="13849" width="10.5703125" style="493"/>
    <col min="13850" max="13850" width="11.140625" style="493" customWidth="1"/>
    <col min="13851" max="14080" width="10.5703125" style="493"/>
    <col min="14081" max="14088" width="0" style="493" hidden="1" customWidth="1"/>
    <col min="14089" max="14089" width="3.7109375" style="493" customWidth="1"/>
    <col min="14090" max="14090" width="3.85546875" style="493" customWidth="1"/>
    <col min="14091" max="14091" width="3.7109375" style="493" customWidth="1"/>
    <col min="14092" max="14092" width="12.7109375" style="493" customWidth="1"/>
    <col min="14093" max="14093" width="52.7109375" style="493" customWidth="1"/>
    <col min="14094" max="14097" width="0" style="493" hidden="1" customWidth="1"/>
    <col min="14098" max="14098" width="12.28515625" style="493" customWidth="1"/>
    <col min="14099" max="14099" width="6.42578125" style="493" customWidth="1"/>
    <col min="14100" max="14100" width="12.28515625" style="493" customWidth="1"/>
    <col min="14101" max="14101" width="0" style="493" hidden="1" customWidth="1"/>
    <col min="14102" max="14102" width="3.7109375" style="493" customWidth="1"/>
    <col min="14103" max="14103" width="11.140625" style="493" bestFit="1" customWidth="1"/>
    <col min="14104" max="14105" width="10.5703125" style="493"/>
    <col min="14106" max="14106" width="11.140625" style="493" customWidth="1"/>
    <col min="14107" max="14336" width="10.5703125" style="493"/>
    <col min="14337" max="14344" width="0" style="493" hidden="1" customWidth="1"/>
    <col min="14345" max="14345" width="3.7109375" style="493" customWidth="1"/>
    <col min="14346" max="14346" width="3.85546875" style="493" customWidth="1"/>
    <col min="14347" max="14347" width="3.7109375" style="493" customWidth="1"/>
    <col min="14348" max="14348" width="12.7109375" style="493" customWidth="1"/>
    <col min="14349" max="14349" width="52.7109375" style="493" customWidth="1"/>
    <col min="14350" max="14353" width="0" style="493" hidden="1" customWidth="1"/>
    <col min="14354" max="14354" width="12.28515625" style="493" customWidth="1"/>
    <col min="14355" max="14355" width="6.42578125" style="493" customWidth="1"/>
    <col min="14356" max="14356" width="12.28515625" style="493" customWidth="1"/>
    <col min="14357" max="14357" width="0" style="493" hidden="1" customWidth="1"/>
    <col min="14358" max="14358" width="3.7109375" style="493" customWidth="1"/>
    <col min="14359" max="14359" width="11.140625" style="493" bestFit="1" customWidth="1"/>
    <col min="14360" max="14361" width="10.5703125" style="493"/>
    <col min="14362" max="14362" width="11.140625" style="493" customWidth="1"/>
    <col min="14363" max="14592" width="10.5703125" style="493"/>
    <col min="14593" max="14600" width="0" style="493" hidden="1" customWidth="1"/>
    <col min="14601" max="14601" width="3.7109375" style="493" customWidth="1"/>
    <col min="14602" max="14602" width="3.85546875" style="493" customWidth="1"/>
    <col min="14603" max="14603" width="3.7109375" style="493" customWidth="1"/>
    <col min="14604" max="14604" width="12.7109375" style="493" customWidth="1"/>
    <col min="14605" max="14605" width="52.7109375" style="493" customWidth="1"/>
    <col min="14606" max="14609" width="0" style="493" hidden="1" customWidth="1"/>
    <col min="14610" max="14610" width="12.28515625" style="493" customWidth="1"/>
    <col min="14611" max="14611" width="6.42578125" style="493" customWidth="1"/>
    <col min="14612" max="14612" width="12.28515625" style="493" customWidth="1"/>
    <col min="14613" max="14613" width="0" style="493" hidden="1" customWidth="1"/>
    <col min="14614" max="14614" width="3.7109375" style="493" customWidth="1"/>
    <col min="14615" max="14615" width="11.140625" style="493" bestFit="1" customWidth="1"/>
    <col min="14616" max="14617" width="10.5703125" style="493"/>
    <col min="14618" max="14618" width="11.140625" style="493" customWidth="1"/>
    <col min="14619" max="14848" width="10.5703125" style="493"/>
    <col min="14849" max="14856" width="0" style="493" hidden="1" customWidth="1"/>
    <col min="14857" max="14857" width="3.7109375" style="493" customWidth="1"/>
    <col min="14858" max="14858" width="3.85546875" style="493" customWidth="1"/>
    <col min="14859" max="14859" width="3.7109375" style="493" customWidth="1"/>
    <col min="14860" max="14860" width="12.7109375" style="493" customWidth="1"/>
    <col min="14861" max="14861" width="52.7109375" style="493" customWidth="1"/>
    <col min="14862" max="14865" width="0" style="493" hidden="1" customWidth="1"/>
    <col min="14866" max="14866" width="12.28515625" style="493" customWidth="1"/>
    <col min="14867" max="14867" width="6.42578125" style="493" customWidth="1"/>
    <col min="14868" max="14868" width="12.28515625" style="493" customWidth="1"/>
    <col min="14869" max="14869" width="0" style="493" hidden="1" customWidth="1"/>
    <col min="14870" max="14870" width="3.7109375" style="493" customWidth="1"/>
    <col min="14871" max="14871" width="11.140625" style="493" bestFit="1" customWidth="1"/>
    <col min="14872" max="14873" width="10.5703125" style="493"/>
    <col min="14874" max="14874" width="11.140625" style="493" customWidth="1"/>
    <col min="14875" max="15104" width="10.5703125" style="493"/>
    <col min="15105" max="15112" width="0" style="493" hidden="1" customWidth="1"/>
    <col min="15113" max="15113" width="3.7109375" style="493" customWidth="1"/>
    <col min="15114" max="15114" width="3.85546875" style="493" customWidth="1"/>
    <col min="15115" max="15115" width="3.7109375" style="493" customWidth="1"/>
    <col min="15116" max="15116" width="12.7109375" style="493" customWidth="1"/>
    <col min="15117" max="15117" width="52.7109375" style="493" customWidth="1"/>
    <col min="15118" max="15121" width="0" style="493" hidden="1" customWidth="1"/>
    <col min="15122" max="15122" width="12.28515625" style="493" customWidth="1"/>
    <col min="15123" max="15123" width="6.42578125" style="493" customWidth="1"/>
    <col min="15124" max="15124" width="12.28515625" style="493" customWidth="1"/>
    <col min="15125" max="15125" width="0" style="493" hidden="1" customWidth="1"/>
    <col min="15126" max="15126" width="3.7109375" style="493" customWidth="1"/>
    <col min="15127" max="15127" width="11.140625" style="493" bestFit="1" customWidth="1"/>
    <col min="15128" max="15129" width="10.5703125" style="493"/>
    <col min="15130" max="15130" width="11.140625" style="493" customWidth="1"/>
    <col min="15131" max="15360" width="10.5703125" style="493"/>
    <col min="15361" max="15368" width="0" style="493" hidden="1" customWidth="1"/>
    <col min="15369" max="15369" width="3.7109375" style="493" customWidth="1"/>
    <col min="15370" max="15370" width="3.85546875" style="493" customWidth="1"/>
    <col min="15371" max="15371" width="3.7109375" style="493" customWidth="1"/>
    <col min="15372" max="15372" width="12.7109375" style="493" customWidth="1"/>
    <col min="15373" max="15373" width="52.7109375" style="493" customWidth="1"/>
    <col min="15374" max="15377" width="0" style="493" hidden="1" customWidth="1"/>
    <col min="15378" max="15378" width="12.28515625" style="493" customWidth="1"/>
    <col min="15379" max="15379" width="6.42578125" style="493" customWidth="1"/>
    <col min="15380" max="15380" width="12.28515625" style="493" customWidth="1"/>
    <col min="15381" max="15381" width="0" style="493" hidden="1" customWidth="1"/>
    <col min="15382" max="15382" width="3.7109375" style="493" customWidth="1"/>
    <col min="15383" max="15383" width="11.140625" style="493" bestFit="1" customWidth="1"/>
    <col min="15384" max="15385" width="10.5703125" style="493"/>
    <col min="15386" max="15386" width="11.140625" style="493" customWidth="1"/>
    <col min="15387" max="15616" width="10.5703125" style="493"/>
    <col min="15617" max="15624" width="0" style="493" hidden="1" customWidth="1"/>
    <col min="15625" max="15625" width="3.7109375" style="493" customWidth="1"/>
    <col min="15626" max="15626" width="3.85546875" style="493" customWidth="1"/>
    <col min="15627" max="15627" width="3.7109375" style="493" customWidth="1"/>
    <col min="15628" max="15628" width="12.7109375" style="493" customWidth="1"/>
    <col min="15629" max="15629" width="52.7109375" style="493" customWidth="1"/>
    <col min="15630" max="15633" width="0" style="493" hidden="1" customWidth="1"/>
    <col min="15634" max="15634" width="12.28515625" style="493" customWidth="1"/>
    <col min="15635" max="15635" width="6.42578125" style="493" customWidth="1"/>
    <col min="15636" max="15636" width="12.28515625" style="493" customWidth="1"/>
    <col min="15637" max="15637" width="0" style="493" hidden="1" customWidth="1"/>
    <col min="15638" max="15638" width="3.7109375" style="493" customWidth="1"/>
    <col min="15639" max="15639" width="11.140625" style="493" bestFit="1" customWidth="1"/>
    <col min="15640" max="15641" width="10.5703125" style="493"/>
    <col min="15642" max="15642" width="11.140625" style="493" customWidth="1"/>
    <col min="15643" max="15872" width="10.5703125" style="493"/>
    <col min="15873" max="15880" width="0" style="493" hidden="1" customWidth="1"/>
    <col min="15881" max="15881" width="3.7109375" style="493" customWidth="1"/>
    <col min="15882" max="15882" width="3.85546875" style="493" customWidth="1"/>
    <col min="15883" max="15883" width="3.7109375" style="493" customWidth="1"/>
    <col min="15884" max="15884" width="12.7109375" style="493" customWidth="1"/>
    <col min="15885" max="15885" width="52.7109375" style="493" customWidth="1"/>
    <col min="15886" max="15889" width="0" style="493" hidden="1" customWidth="1"/>
    <col min="15890" max="15890" width="12.28515625" style="493" customWidth="1"/>
    <col min="15891" max="15891" width="6.42578125" style="493" customWidth="1"/>
    <col min="15892" max="15892" width="12.28515625" style="493" customWidth="1"/>
    <col min="15893" max="15893" width="0" style="493" hidden="1" customWidth="1"/>
    <col min="15894" max="15894" width="3.7109375" style="493" customWidth="1"/>
    <col min="15895" max="15895" width="11.140625" style="493" bestFit="1" customWidth="1"/>
    <col min="15896" max="15897" width="10.5703125" style="493"/>
    <col min="15898" max="15898" width="11.140625" style="493" customWidth="1"/>
    <col min="15899" max="16128" width="10.5703125" style="493"/>
    <col min="16129" max="16136" width="0" style="493" hidden="1" customWidth="1"/>
    <col min="16137" max="16137" width="3.7109375" style="493" customWidth="1"/>
    <col min="16138" max="16138" width="3.85546875" style="493" customWidth="1"/>
    <col min="16139" max="16139" width="3.7109375" style="493" customWidth="1"/>
    <col min="16140" max="16140" width="12.7109375" style="493" customWidth="1"/>
    <col min="16141" max="16141" width="52.7109375" style="493" customWidth="1"/>
    <col min="16142" max="16145" width="0" style="493" hidden="1" customWidth="1"/>
    <col min="16146" max="16146" width="12.28515625" style="493" customWidth="1"/>
    <col min="16147" max="16147" width="6.42578125" style="493" customWidth="1"/>
    <col min="16148" max="16148" width="12.28515625" style="493" customWidth="1"/>
    <col min="16149" max="16149" width="0" style="493" hidden="1" customWidth="1"/>
    <col min="16150" max="16150" width="3.7109375" style="493" customWidth="1"/>
    <col min="16151" max="16151" width="11.140625" style="493" bestFit="1" customWidth="1"/>
    <col min="16152" max="16153" width="10.5703125" style="493"/>
    <col min="16154" max="16154" width="11.140625" style="493" customWidth="1"/>
    <col min="16155" max="16384" width="10.5703125" style="493"/>
  </cols>
  <sheetData>
    <row r="1" spans="1:34" hidden="1">
      <c r="Q1" s="552"/>
      <c r="R1" s="552"/>
    </row>
    <row r="2" spans="1:34" hidden="1">
      <c r="U2" s="552"/>
    </row>
    <row r="3" spans="1:34" hidden="1"/>
    <row r="4" spans="1:34" ht="3" customHeight="1">
      <c r="J4" s="499"/>
      <c r="K4" s="499"/>
      <c r="L4" s="494"/>
      <c r="M4" s="494"/>
      <c r="N4" s="494"/>
      <c r="O4" s="502"/>
      <c r="P4" s="502"/>
      <c r="Q4" s="502"/>
      <c r="R4" s="502"/>
      <c r="S4" s="502"/>
      <c r="T4" s="502"/>
      <c r="U4" s="502"/>
    </row>
    <row r="5" spans="1:34" ht="26.1" customHeight="1">
      <c r="J5" s="499"/>
      <c r="K5" s="499"/>
      <c r="L5" s="1301" t="s">
        <v>717</v>
      </c>
      <c r="M5" s="1301"/>
      <c r="N5" s="1301"/>
      <c r="O5" s="1301"/>
      <c r="P5" s="1301"/>
      <c r="Q5" s="1301"/>
      <c r="R5" s="1301"/>
      <c r="S5" s="1301"/>
      <c r="T5" s="1301"/>
      <c r="U5" s="633"/>
    </row>
    <row r="6" spans="1:34" ht="3" customHeight="1">
      <c r="J6" s="499"/>
      <c r="K6" s="499"/>
      <c r="L6" s="494"/>
      <c r="M6" s="494"/>
      <c r="N6" s="494"/>
      <c r="O6" s="498"/>
      <c r="P6" s="498"/>
      <c r="Q6" s="498"/>
      <c r="R6" s="498"/>
      <c r="S6" s="498"/>
      <c r="T6" s="498"/>
      <c r="U6" s="498"/>
      <c r="V6" s="502"/>
    </row>
    <row r="7" spans="1:34" s="776" customFormat="1" ht="5.25" hidden="1">
      <c r="A7" s="1099"/>
      <c r="B7" s="1099"/>
      <c r="C7" s="1099"/>
      <c r="D7" s="1099"/>
      <c r="E7" s="1099"/>
      <c r="F7" s="1099"/>
      <c r="G7" s="1102"/>
      <c r="H7" s="1102"/>
      <c r="I7" s="747"/>
      <c r="J7" s="748"/>
      <c r="K7" s="748"/>
      <c r="L7" s="749"/>
      <c r="M7" s="1169"/>
      <c r="N7" s="749"/>
      <c r="O7" s="1311"/>
      <c r="P7" s="1311"/>
      <c r="Q7" s="779"/>
      <c r="R7" s="779"/>
      <c r="S7" s="779"/>
      <c r="T7" s="779"/>
      <c r="U7" s="780"/>
      <c r="V7" s="781"/>
      <c r="X7" s="1099"/>
      <c r="Y7" s="1099"/>
      <c r="Z7" s="1099"/>
      <c r="AA7" s="1099"/>
      <c r="AB7" s="1099"/>
      <c r="AC7" s="1099"/>
      <c r="AD7" s="1099"/>
      <c r="AE7" s="1099"/>
      <c r="AF7" s="1099"/>
      <c r="AG7" s="1099"/>
      <c r="AH7" s="1099"/>
    </row>
    <row r="8" spans="1:34" s="776" customFormat="1" ht="5.25" hidden="1">
      <c r="A8" s="759"/>
      <c r="B8" s="759"/>
      <c r="C8" s="759"/>
      <c r="D8" s="759"/>
      <c r="E8" s="759"/>
      <c r="F8" s="759"/>
      <c r="G8" s="758"/>
      <c r="H8" s="758"/>
      <c r="I8" s="747"/>
      <c r="J8" s="748"/>
      <c r="K8" s="748"/>
      <c r="L8" s="749"/>
      <c r="M8" s="749"/>
      <c r="N8" s="749"/>
      <c r="O8" s="779"/>
      <c r="P8" s="779"/>
      <c r="Q8" s="779"/>
      <c r="R8" s="779"/>
      <c r="S8" s="779"/>
      <c r="T8" s="779"/>
      <c r="U8" s="780"/>
      <c r="V8" s="781"/>
      <c r="X8" s="759"/>
      <c r="Y8" s="759"/>
      <c r="Z8" s="759"/>
      <c r="AA8" s="759"/>
      <c r="AB8" s="759"/>
      <c r="AC8" s="759"/>
      <c r="AD8" s="759"/>
      <c r="AE8" s="759"/>
      <c r="AF8" s="759"/>
      <c r="AG8" s="759"/>
      <c r="AH8" s="759"/>
    </row>
    <row r="9" spans="1:34" s="746" customFormat="1" ht="5.25" hidden="1">
      <c r="A9" s="1121"/>
      <c r="B9" s="1121"/>
      <c r="C9" s="1121"/>
      <c r="D9" s="1121"/>
      <c r="E9" s="1121"/>
      <c r="F9" s="1121"/>
      <c r="G9" s="1121"/>
      <c r="H9" s="1121"/>
      <c r="L9" s="1172"/>
      <c r="M9" s="1046"/>
      <c r="O9" s="1277"/>
      <c r="P9" s="1277"/>
      <c r="Q9" s="1277"/>
      <c r="R9" s="1277"/>
      <c r="S9" s="1277"/>
      <c r="T9" s="1277"/>
      <c r="U9" s="780"/>
      <c r="V9" s="780"/>
      <c r="X9" s="1121"/>
      <c r="Y9" s="1121"/>
      <c r="Z9" s="1121"/>
      <c r="AA9" s="1121"/>
      <c r="AB9" s="1121"/>
    </row>
    <row r="10" spans="1:34" s="539" customFormat="1" ht="18.75">
      <c r="A10" s="559"/>
      <c r="B10" s="559"/>
      <c r="C10" s="559"/>
      <c r="D10" s="559"/>
      <c r="E10" s="559"/>
      <c r="F10" s="559"/>
      <c r="G10" s="559"/>
      <c r="H10" s="559"/>
      <c r="L10" s="469"/>
      <c r="M10" s="586" t="str">
        <f>"Дата подачи заявления об "&amp;IF(datePr_ch="","утверждении","изменении") &amp; " тарифов"</f>
        <v>Дата подачи заявления об утверждении тарифов</v>
      </c>
      <c r="N10" s="1125"/>
      <c r="O10" s="1278" t="str">
        <f>IF(datePr_ch="",IF(datePr="","",datePr),datePr_ch)</f>
        <v>25.04.2022</v>
      </c>
      <c r="P10" s="1278"/>
      <c r="Q10" s="1278"/>
      <c r="R10" s="1278"/>
      <c r="S10" s="1278"/>
      <c r="T10" s="1278"/>
      <c r="U10" s="551"/>
      <c r="V10" s="551"/>
      <c r="W10" s="489"/>
      <c r="X10" s="559"/>
      <c r="Y10" s="559"/>
      <c r="Z10" s="559"/>
      <c r="AA10" s="559"/>
      <c r="AB10" s="559"/>
      <c r="AC10" s="559"/>
      <c r="AD10" s="559"/>
      <c r="AE10" s="559"/>
      <c r="AF10" s="559"/>
      <c r="AG10" s="559"/>
      <c r="AH10" s="559"/>
    </row>
    <row r="11" spans="1:34" s="539" customFormat="1" ht="22.5">
      <c r="A11" s="559"/>
      <c r="B11" s="559"/>
      <c r="C11" s="559"/>
      <c r="D11" s="559"/>
      <c r="E11" s="559"/>
      <c r="F11" s="559"/>
      <c r="G11" s="559"/>
      <c r="H11" s="559"/>
      <c r="L11" s="522"/>
      <c r="M11" s="586" t="str">
        <f>"Номер подачи заявления об "&amp;IF(numberPr_ch="","утверждении","изменении") &amp; " тарифов"</f>
        <v>Номер подачи заявления об утверждении тарифов</v>
      </c>
      <c r="N11" s="1125"/>
      <c r="O11" s="1278" t="str">
        <f>IF(numberPr_ch="",IF(numberPr="","",numberPr),numberPr_ch)</f>
        <v>031/СН/2022</v>
      </c>
      <c r="P11" s="1278"/>
      <c r="Q11" s="1278"/>
      <c r="R11" s="1278"/>
      <c r="S11" s="1278"/>
      <c r="T11" s="1278"/>
      <c r="U11" s="551"/>
      <c r="V11" s="551"/>
      <c r="W11" s="489"/>
      <c r="X11" s="559"/>
      <c r="Y11" s="559"/>
      <c r="Z11" s="559"/>
      <c r="AA11" s="559"/>
      <c r="AB11" s="559"/>
      <c r="AC11" s="559"/>
      <c r="AD11" s="559"/>
      <c r="AE11" s="559"/>
      <c r="AF11" s="559"/>
      <c r="AG11" s="559"/>
      <c r="AH11" s="559"/>
    </row>
    <row r="12" spans="1:34" s="746" customFormat="1" ht="5.25" hidden="1">
      <c r="A12" s="1121"/>
      <c r="B12" s="1121"/>
      <c r="C12" s="1121"/>
      <c r="D12" s="1121"/>
      <c r="E12" s="1121"/>
      <c r="F12" s="1121"/>
      <c r="G12" s="1121"/>
      <c r="H12" s="1121"/>
      <c r="L12" s="1172"/>
      <c r="M12" s="1046"/>
      <c r="O12" s="1277"/>
      <c r="P12" s="1277"/>
      <c r="Q12" s="1277"/>
      <c r="R12" s="1277"/>
      <c r="S12" s="1277"/>
      <c r="T12" s="1277"/>
      <c r="U12" s="780"/>
      <c r="V12" s="780"/>
      <c r="X12" s="1121"/>
      <c r="Y12" s="1121"/>
      <c r="Z12" s="1121"/>
      <c r="AA12" s="1121"/>
      <c r="AB12" s="1121"/>
    </row>
    <row r="13" spans="1:34" s="539" customFormat="1" ht="11.25" hidden="1">
      <c r="A13" s="559"/>
      <c r="B13" s="559"/>
      <c r="C13" s="559"/>
      <c r="D13" s="559"/>
      <c r="E13" s="559"/>
      <c r="F13" s="559"/>
      <c r="G13" s="559"/>
      <c r="H13" s="559"/>
      <c r="L13" s="1302"/>
      <c r="M13" s="1302"/>
      <c r="N13" s="536"/>
      <c r="O13" s="551"/>
      <c r="P13" s="551"/>
      <c r="Q13" s="551"/>
      <c r="R13" s="551"/>
      <c r="S13" s="551"/>
      <c r="T13" s="551"/>
      <c r="U13" s="557" t="s">
        <v>371</v>
      </c>
      <c r="X13" s="559"/>
      <c r="Y13" s="559"/>
      <c r="Z13" s="559"/>
      <c r="AA13" s="559"/>
      <c r="AB13" s="559"/>
      <c r="AC13" s="559"/>
      <c r="AD13" s="559"/>
      <c r="AE13" s="559"/>
      <c r="AF13" s="559"/>
      <c r="AG13" s="559"/>
      <c r="AH13" s="559"/>
    </row>
    <row r="14" spans="1:34">
      <c r="J14" s="499"/>
      <c r="K14" s="499"/>
      <c r="L14" s="494"/>
      <c r="M14" s="494"/>
      <c r="N14" s="472"/>
      <c r="O14" s="1279"/>
      <c r="P14" s="1279"/>
      <c r="Q14" s="1279"/>
      <c r="R14" s="1279"/>
      <c r="S14" s="1279"/>
      <c r="T14" s="1279"/>
      <c r="U14" s="1279"/>
    </row>
    <row r="15" spans="1:34">
      <c r="J15" s="499"/>
      <c r="K15" s="499"/>
      <c r="L15" s="1231" t="s">
        <v>445</v>
      </c>
      <c r="M15" s="1231"/>
      <c r="N15" s="1231"/>
      <c r="O15" s="1231"/>
      <c r="P15" s="1231"/>
      <c r="Q15" s="1231"/>
      <c r="R15" s="1231"/>
      <c r="S15" s="1231"/>
      <c r="T15" s="1231"/>
      <c r="U15" s="1231"/>
      <c r="V15" s="1231"/>
      <c r="W15" s="1231" t="s">
        <v>446</v>
      </c>
    </row>
    <row r="16" spans="1:34" ht="14.25" customHeight="1">
      <c r="J16" s="499"/>
      <c r="K16" s="499"/>
      <c r="L16" s="1285" t="s">
        <v>91</v>
      </c>
      <c r="M16" s="1285" t="s">
        <v>602</v>
      </c>
      <c r="N16" s="630"/>
      <c r="O16" s="1286" t="s">
        <v>604</v>
      </c>
      <c r="P16" s="1287"/>
      <c r="Q16" s="1287"/>
      <c r="R16" s="1287"/>
      <c r="S16" s="1287"/>
      <c r="T16" s="1288"/>
      <c r="U16" s="1296" t="s">
        <v>339</v>
      </c>
      <c r="V16" s="1282" t="s">
        <v>274</v>
      </c>
      <c r="W16" s="1231"/>
    </row>
    <row r="17" spans="1:36" ht="14.25" customHeight="1">
      <c r="J17" s="499"/>
      <c r="K17" s="499"/>
      <c r="L17" s="1285"/>
      <c r="M17" s="1285"/>
      <c r="N17" s="631"/>
      <c r="O17" s="1291" t="s">
        <v>578</v>
      </c>
      <c r="P17" s="1289" t="s">
        <v>270</v>
      </c>
      <c r="Q17" s="1290"/>
      <c r="R17" s="1293" t="s">
        <v>615</v>
      </c>
      <c r="S17" s="1294"/>
      <c r="T17" s="1295"/>
      <c r="U17" s="1297"/>
      <c r="V17" s="1283"/>
      <c r="W17" s="1231"/>
    </row>
    <row r="18" spans="1:36" ht="33.75" customHeight="1">
      <c r="J18" s="499"/>
      <c r="K18" s="499"/>
      <c r="L18" s="1285"/>
      <c r="M18" s="1285"/>
      <c r="N18" s="632"/>
      <c r="O18" s="1292"/>
      <c r="P18" s="505" t="s">
        <v>579</v>
      </c>
      <c r="Q18" s="505" t="s">
        <v>6</v>
      </c>
      <c r="R18" s="506" t="s">
        <v>273</v>
      </c>
      <c r="S18" s="1280" t="s">
        <v>272</v>
      </c>
      <c r="T18" s="1281"/>
      <c r="U18" s="1298"/>
      <c r="V18" s="1284"/>
      <c r="W18" s="1231"/>
    </row>
    <row r="19" spans="1:36">
      <c r="J19" s="499"/>
      <c r="K19" s="538">
        <v>1</v>
      </c>
      <c r="L19" s="616" t="s">
        <v>92</v>
      </c>
      <c r="M19" s="616" t="s">
        <v>48</v>
      </c>
      <c r="N19" s="618" t="str">
        <f ca="1">OFFSET(N19,0,-1)</f>
        <v>2</v>
      </c>
      <c r="O19" s="617">
        <f ca="1">OFFSET(O19,0,-1)+1</f>
        <v>3</v>
      </c>
      <c r="P19" s="617">
        <f ca="1">OFFSET(P19,0,-1)+1</f>
        <v>4</v>
      </c>
      <c r="Q19" s="617">
        <f ca="1">OFFSET(Q19,0,-1)+1</f>
        <v>5</v>
      </c>
      <c r="R19" s="617">
        <f ca="1">OFFSET(R19,0,-1)+1</f>
        <v>6</v>
      </c>
      <c r="S19" s="1303">
        <f ca="1">OFFSET(S19,0,-1)+1</f>
        <v>7</v>
      </c>
      <c r="T19" s="1303"/>
      <c r="U19" s="617">
        <f ca="1">OFFSET(U19,0,-2)+1</f>
        <v>8</v>
      </c>
      <c r="V19" s="618">
        <f ca="1">OFFSET(V19,0,-1)</f>
        <v>8</v>
      </c>
      <c r="W19" s="617">
        <f ca="1">OFFSET(W19,0,-1)+1</f>
        <v>9</v>
      </c>
    </row>
    <row r="20" spans="1:36" ht="22.5">
      <c r="A20" s="1304">
        <v>1</v>
      </c>
      <c r="B20" s="831"/>
      <c r="C20" s="831"/>
      <c r="D20" s="831"/>
      <c r="E20" s="832"/>
      <c r="F20" s="833"/>
      <c r="G20" s="833"/>
      <c r="H20" s="833"/>
      <c r="I20" s="834"/>
      <c r="J20" s="829"/>
      <c r="K20" s="836"/>
      <c r="L20" s="562">
        <f>mergeValue(A20)</f>
        <v>1</v>
      </c>
      <c r="M20" s="610" t="s">
        <v>19</v>
      </c>
      <c r="N20" s="615"/>
      <c r="O20" s="1305"/>
      <c r="P20" s="1305"/>
      <c r="Q20" s="1305"/>
      <c r="R20" s="1305"/>
      <c r="S20" s="1305"/>
      <c r="T20" s="1305"/>
      <c r="U20" s="1305"/>
      <c r="V20" s="1305"/>
      <c r="W20" s="1129" t="s">
        <v>718</v>
      </c>
      <c r="Y20" s="558"/>
      <c r="Z20" s="558" t="str">
        <f t="shared" ref="Z20:Z33" si="0">IF(M20="","",M20 )</f>
        <v>Наименование тарифа</v>
      </c>
      <c r="AA20" s="558"/>
      <c r="AB20" s="558"/>
      <c r="AC20" s="558"/>
      <c r="AI20" s="554"/>
      <c r="AJ20" s="554"/>
    </row>
    <row r="21" spans="1:36" ht="22.5">
      <c r="A21" s="1304"/>
      <c r="B21" s="1304">
        <v>1</v>
      </c>
      <c r="C21" s="831"/>
      <c r="D21" s="831"/>
      <c r="E21" s="833"/>
      <c r="F21" s="833"/>
      <c r="G21" s="833"/>
      <c r="H21" s="833"/>
      <c r="I21" s="828"/>
      <c r="J21" s="827"/>
      <c r="K21" s="830"/>
      <c r="L21" s="562" t="str">
        <f>mergeValue(A21) &amp;"."&amp; mergeValue(B21)</f>
        <v>1.1</v>
      </c>
      <c r="M21" s="516" t="s">
        <v>15</v>
      </c>
      <c r="N21" s="615"/>
      <c r="O21" s="1305"/>
      <c r="P21" s="1305"/>
      <c r="Q21" s="1305"/>
      <c r="R21" s="1305"/>
      <c r="S21" s="1305"/>
      <c r="T21" s="1305"/>
      <c r="U21" s="1305"/>
      <c r="V21" s="1305"/>
      <c r="W21" s="1129" t="s">
        <v>459</v>
      </c>
      <c r="Y21" s="558"/>
      <c r="Z21" s="558" t="str">
        <f t="shared" si="0"/>
        <v>Территория действия тарифа</v>
      </c>
      <c r="AA21" s="558"/>
      <c r="AB21" s="558"/>
      <c r="AC21" s="558"/>
      <c r="AI21" s="554"/>
      <c r="AJ21" s="554"/>
    </row>
    <row r="22" spans="1:36" ht="22.5">
      <c r="A22" s="1304"/>
      <c r="B22" s="1304"/>
      <c r="C22" s="1304">
        <v>1</v>
      </c>
      <c r="D22" s="831"/>
      <c r="E22" s="833"/>
      <c r="F22" s="833"/>
      <c r="G22" s="833"/>
      <c r="H22" s="833"/>
      <c r="I22" s="835"/>
      <c r="J22" s="827"/>
      <c r="K22" s="830"/>
      <c r="L22" s="562" t="str">
        <f>mergeValue(A22) &amp;"."&amp; mergeValue(B22)&amp;"."&amp; mergeValue(C22)</f>
        <v>1.1.1</v>
      </c>
      <c r="M22" s="517" t="s">
        <v>7</v>
      </c>
      <c r="N22" s="615"/>
      <c r="O22" s="1305"/>
      <c r="P22" s="1305"/>
      <c r="Q22" s="1305"/>
      <c r="R22" s="1305"/>
      <c r="S22" s="1305"/>
      <c r="T22" s="1305"/>
      <c r="U22" s="1305"/>
      <c r="V22" s="1305"/>
      <c r="W22" s="1129" t="s">
        <v>600</v>
      </c>
      <c r="Y22" s="558"/>
      <c r="Z22" s="558" t="str">
        <f t="shared" si="0"/>
        <v xml:space="preserve">Наименование системы теплоснабжения </v>
      </c>
      <c r="AA22" s="558"/>
      <c r="AB22" s="558"/>
      <c r="AC22" s="558"/>
      <c r="AI22" s="554"/>
      <c r="AJ22" s="554"/>
    </row>
    <row r="23" spans="1:36" ht="22.5">
      <c r="A23" s="1304"/>
      <c r="B23" s="1304"/>
      <c r="C23" s="1304"/>
      <c r="D23" s="1304">
        <v>1</v>
      </c>
      <c r="E23" s="833"/>
      <c r="F23" s="833"/>
      <c r="G23" s="833"/>
      <c r="H23" s="833"/>
      <c r="I23" s="835"/>
      <c r="J23" s="827"/>
      <c r="K23" s="830"/>
      <c r="L23" s="562" t="str">
        <f>mergeValue(A23) &amp;"."&amp; mergeValue(B23)&amp;"."&amp; mergeValue(C23)&amp;"."&amp; mergeValue(D23)</f>
        <v>1.1.1.1</v>
      </c>
      <c r="M23" s="518" t="s">
        <v>21</v>
      </c>
      <c r="N23" s="615"/>
      <c r="O23" s="1305"/>
      <c r="P23" s="1305"/>
      <c r="Q23" s="1305"/>
      <c r="R23" s="1305"/>
      <c r="S23" s="1305"/>
      <c r="T23" s="1305"/>
      <c r="U23" s="1305"/>
      <c r="V23" s="1305"/>
      <c r="W23" s="1129" t="s">
        <v>601</v>
      </c>
      <c r="Y23" s="558"/>
      <c r="Z23" s="558" t="str">
        <f t="shared" si="0"/>
        <v xml:space="preserve">Источник тепловой энергии  </v>
      </c>
      <c r="AA23" s="558"/>
      <c r="AB23" s="558"/>
      <c r="AC23" s="558"/>
      <c r="AI23" s="554"/>
      <c r="AJ23" s="554"/>
    </row>
    <row r="24" spans="1:36" ht="78.75">
      <c r="A24" s="1304"/>
      <c r="B24" s="1304"/>
      <c r="C24" s="1304"/>
      <c r="D24" s="1304"/>
      <c r="E24" s="1304">
        <v>1</v>
      </c>
      <c r="F24" s="833"/>
      <c r="G24" s="833"/>
      <c r="H24" s="831">
        <v>1</v>
      </c>
      <c r="I24" s="1304">
        <v>1</v>
      </c>
      <c r="J24" s="833"/>
      <c r="K24" s="838"/>
      <c r="L24" s="562" t="str">
        <f>mergeValue(A24) &amp;"."&amp; mergeValue(B24)&amp;"."&amp; mergeValue(C24)&amp;"."&amp; mergeValue(D24)&amp;"."&amp; mergeValue(E24)</f>
        <v>1.1.1.1.1</v>
      </c>
      <c r="M24" s="524" t="s">
        <v>8</v>
      </c>
      <c r="N24" s="615"/>
      <c r="O24" s="1306"/>
      <c r="P24" s="1306"/>
      <c r="Q24" s="1306"/>
      <c r="R24" s="1306"/>
      <c r="S24" s="1306"/>
      <c r="T24" s="1306"/>
      <c r="U24" s="1306"/>
      <c r="V24" s="1306"/>
      <c r="W24" s="1129" t="s">
        <v>719</v>
      </c>
      <c r="Y24" s="558"/>
      <c r="Z24" s="558" t="str">
        <f t="shared" si="0"/>
        <v>Схема подключения теплопотребляющей установки к коллектору источника тепловой энергии</v>
      </c>
      <c r="AA24" s="558"/>
      <c r="AB24" s="558"/>
      <c r="AC24" s="558"/>
      <c r="AI24" s="554"/>
      <c r="AJ24" s="554"/>
    </row>
    <row r="25" spans="1:36" ht="33.75">
      <c r="A25" s="1304"/>
      <c r="B25" s="1304"/>
      <c r="C25" s="1304"/>
      <c r="D25" s="1304"/>
      <c r="E25" s="1304"/>
      <c r="F25" s="1304">
        <v>1</v>
      </c>
      <c r="G25" s="831"/>
      <c r="H25" s="831"/>
      <c r="I25" s="1304"/>
      <c r="J25" s="1304">
        <v>1</v>
      </c>
      <c r="K25" s="839"/>
      <c r="L25" s="562" t="str">
        <f>mergeValue(A25) &amp;"."&amp; mergeValue(B25)&amp;"."&amp; mergeValue(C25)&amp;"."&amp; mergeValue(D25)&amp;"."&amp; mergeValue(E25)&amp;"."&amp; mergeValue(F25)</f>
        <v>1.1.1.1.1.1</v>
      </c>
      <c r="M25" s="525" t="s">
        <v>9</v>
      </c>
      <c r="N25" s="615"/>
      <c r="O25" s="1307"/>
      <c r="P25" s="1308"/>
      <c r="Q25" s="1308"/>
      <c r="R25" s="1308"/>
      <c r="S25" s="1308"/>
      <c r="T25" s="1308"/>
      <c r="U25" s="1308"/>
      <c r="V25" s="1309"/>
      <c r="W25" s="1129" t="s">
        <v>720</v>
      </c>
      <c r="Y25" s="558"/>
      <c r="Z25" s="558" t="str">
        <f t="shared" si="0"/>
        <v>Группа потребителей</v>
      </c>
      <c r="AA25" s="558"/>
      <c r="AB25" s="558"/>
      <c r="AC25" s="558"/>
      <c r="AI25" s="554"/>
      <c r="AJ25" s="554"/>
    </row>
    <row r="26" spans="1:36" ht="122.1" customHeight="1">
      <c r="A26" s="1304"/>
      <c r="B26" s="1304"/>
      <c r="C26" s="1304"/>
      <c r="D26" s="1304"/>
      <c r="E26" s="1304"/>
      <c r="F26" s="1304"/>
      <c r="G26" s="831">
        <v>1</v>
      </c>
      <c r="H26" s="831"/>
      <c r="I26" s="1304"/>
      <c r="J26" s="1304"/>
      <c r="K26" s="839">
        <v>1</v>
      </c>
      <c r="L26" s="562" t="str">
        <f>mergeValue(A26) &amp;"."&amp; mergeValue(B26)&amp;"."&amp; mergeValue(C26)&amp;"."&amp; mergeValue(D26)&amp;"."&amp; mergeValue(E26)&amp;"."&amp; mergeValue(F26)&amp;"."&amp; mergeValue(G26)</f>
        <v>1.1.1.1.1.1.1</v>
      </c>
      <c r="M26" s="1088"/>
      <c r="N26" s="615"/>
      <c r="O26" s="532"/>
      <c r="P26" s="532"/>
      <c r="Q26" s="1040"/>
      <c r="R26" s="1299"/>
      <c r="S26" s="1300" t="s">
        <v>83</v>
      </c>
      <c r="T26" s="1299"/>
      <c r="U26" s="1300" t="s">
        <v>84</v>
      </c>
      <c r="V26" s="532"/>
      <c r="W26" s="1274" t="s">
        <v>721</v>
      </c>
      <c r="X26" s="554" t="str">
        <f>strCheckDate(O27:V27)</f>
        <v/>
      </c>
      <c r="Y26" s="558"/>
      <c r="Z26" s="558" t="str">
        <f t="shared" si="0"/>
        <v/>
      </c>
      <c r="AA26" s="558"/>
      <c r="AB26" s="558"/>
      <c r="AC26" s="558"/>
      <c r="AI26" s="554"/>
      <c r="AJ26" s="554"/>
    </row>
    <row r="27" spans="1:36" ht="11.25" hidden="1">
      <c r="A27" s="1304"/>
      <c r="B27" s="1304"/>
      <c r="C27" s="1304"/>
      <c r="D27" s="1304"/>
      <c r="E27" s="1304"/>
      <c r="F27" s="1304"/>
      <c r="G27" s="831"/>
      <c r="H27" s="831"/>
      <c r="I27" s="1304"/>
      <c r="J27" s="1304"/>
      <c r="K27" s="839"/>
      <c r="L27" s="569"/>
      <c r="M27" s="615"/>
      <c r="N27" s="615"/>
      <c r="O27" s="532"/>
      <c r="P27" s="532"/>
      <c r="Q27" s="553" t="str">
        <f>R26 &amp; "-" &amp; T26</f>
        <v>-</v>
      </c>
      <c r="R27" s="1299"/>
      <c r="S27" s="1300"/>
      <c r="T27" s="1299"/>
      <c r="U27" s="1300"/>
      <c r="V27" s="532"/>
      <c r="W27" s="1275"/>
      <c r="Y27" s="558"/>
      <c r="Z27" s="558" t="str">
        <f t="shared" si="0"/>
        <v/>
      </c>
      <c r="AA27" s="558"/>
      <c r="AB27" s="558"/>
      <c r="AC27" s="558"/>
      <c r="AI27" s="554"/>
      <c r="AJ27" s="554"/>
    </row>
    <row r="28" spans="1:36" ht="15" customHeight="1">
      <c r="A28" s="1304"/>
      <c r="B28" s="1304"/>
      <c r="C28" s="1304"/>
      <c r="D28" s="1304"/>
      <c r="E28" s="1304"/>
      <c r="F28" s="1304"/>
      <c r="G28" s="833"/>
      <c r="H28" s="831"/>
      <c r="I28" s="1304"/>
      <c r="J28" s="1304"/>
      <c r="K28" s="838"/>
      <c r="L28" s="508"/>
      <c r="M28" s="527" t="s">
        <v>24</v>
      </c>
      <c r="N28" s="534"/>
      <c r="O28" s="534"/>
      <c r="P28" s="534"/>
      <c r="Q28" s="534"/>
      <c r="R28" s="534"/>
      <c r="S28" s="534"/>
      <c r="T28" s="534"/>
      <c r="U28" s="534"/>
      <c r="V28" s="530"/>
      <c r="W28" s="1276"/>
      <c r="Y28" s="558"/>
      <c r="Z28" s="558" t="str">
        <f t="shared" si="0"/>
        <v>Добавить вид теплоносителя (параметры теплоносителя)</v>
      </c>
      <c r="AA28" s="558"/>
      <c r="AB28" s="558"/>
      <c r="AC28" s="558"/>
      <c r="AI28" s="554"/>
      <c r="AJ28" s="554"/>
    </row>
    <row r="29" spans="1:36" ht="15" customHeight="1">
      <c r="A29" s="1304"/>
      <c r="B29" s="1304"/>
      <c r="C29" s="1304"/>
      <c r="D29" s="1304"/>
      <c r="E29" s="1304"/>
      <c r="F29" s="833"/>
      <c r="G29" s="833"/>
      <c r="H29" s="831"/>
      <c r="I29" s="1304"/>
      <c r="J29" s="833"/>
      <c r="K29" s="838"/>
      <c r="L29" s="508"/>
      <c r="M29" s="526" t="s">
        <v>10</v>
      </c>
      <c r="N29" s="534"/>
      <c r="O29" s="534"/>
      <c r="P29" s="534"/>
      <c r="Q29" s="534"/>
      <c r="R29" s="534"/>
      <c r="S29" s="534"/>
      <c r="T29" s="534"/>
      <c r="U29" s="533"/>
      <c r="V29" s="534"/>
      <c r="W29" s="634"/>
      <c r="Y29" s="558"/>
      <c r="Z29" s="558" t="str">
        <f t="shared" si="0"/>
        <v>Добавить группу потребителей</v>
      </c>
      <c r="AA29" s="558"/>
      <c r="AB29" s="558"/>
      <c r="AC29" s="558"/>
      <c r="AI29" s="554"/>
      <c r="AJ29" s="554"/>
    </row>
    <row r="30" spans="1:36" ht="15" customHeight="1">
      <c r="A30" s="1304"/>
      <c r="B30" s="1304"/>
      <c r="C30" s="1304"/>
      <c r="D30" s="1304"/>
      <c r="E30" s="837"/>
      <c r="F30" s="833"/>
      <c r="G30" s="833"/>
      <c r="H30" s="833"/>
      <c r="I30" s="829"/>
      <c r="J30" s="826"/>
      <c r="K30" s="836"/>
      <c r="L30" s="508"/>
      <c r="M30" s="521" t="s">
        <v>11</v>
      </c>
      <c r="N30" s="534"/>
      <c r="O30" s="534"/>
      <c r="P30" s="534"/>
      <c r="Q30" s="534"/>
      <c r="R30" s="534"/>
      <c r="S30" s="534"/>
      <c r="T30" s="534"/>
      <c r="U30" s="533"/>
      <c r="V30" s="534"/>
      <c r="W30" s="634"/>
      <c r="Y30" s="558"/>
      <c r="Z30" s="558" t="str">
        <f t="shared" si="0"/>
        <v>Добавить схему подключения</v>
      </c>
      <c r="AA30" s="558"/>
      <c r="AB30" s="558"/>
      <c r="AC30" s="558"/>
      <c r="AI30" s="554"/>
      <c r="AJ30" s="554"/>
    </row>
    <row r="31" spans="1:36" ht="15" customHeight="1">
      <c r="A31" s="1304"/>
      <c r="B31" s="1304"/>
      <c r="C31" s="1304"/>
      <c r="D31" s="837"/>
      <c r="E31" s="837"/>
      <c r="F31" s="833"/>
      <c r="G31" s="833"/>
      <c r="H31" s="833"/>
      <c r="I31" s="829"/>
      <c r="J31" s="826"/>
      <c r="K31" s="836"/>
      <c r="L31" s="508"/>
      <c r="M31" s="520" t="s">
        <v>16</v>
      </c>
      <c r="N31" s="534"/>
      <c r="O31" s="534"/>
      <c r="P31" s="534"/>
      <c r="Q31" s="534"/>
      <c r="R31" s="534"/>
      <c r="S31" s="534"/>
      <c r="T31" s="534"/>
      <c r="U31" s="533"/>
      <c r="V31" s="534"/>
      <c r="W31" s="634"/>
      <c r="Y31" s="558"/>
      <c r="Z31" s="558" t="str">
        <f t="shared" si="0"/>
        <v>Добавить источник тепловой энергии</v>
      </c>
      <c r="AA31" s="558"/>
      <c r="AB31" s="558"/>
      <c r="AC31" s="558"/>
      <c r="AI31" s="554"/>
      <c r="AJ31" s="554"/>
    </row>
    <row r="32" spans="1:36" ht="15" customHeight="1">
      <c r="A32" s="1304"/>
      <c r="B32" s="1304"/>
      <c r="C32" s="837"/>
      <c r="D32" s="837"/>
      <c r="E32" s="837"/>
      <c r="F32" s="837"/>
      <c r="G32" s="842"/>
      <c r="H32" s="829"/>
      <c r="I32" s="840"/>
      <c r="J32" s="826"/>
      <c r="K32" s="841"/>
      <c r="L32" s="508"/>
      <c r="M32" s="519" t="s">
        <v>17</v>
      </c>
      <c r="N32" s="534"/>
      <c r="O32" s="534"/>
      <c r="P32" s="534"/>
      <c r="Q32" s="534"/>
      <c r="R32" s="534"/>
      <c r="S32" s="534"/>
      <c r="T32" s="534"/>
      <c r="U32" s="533"/>
      <c r="V32" s="534"/>
      <c r="W32" s="634"/>
      <c r="Y32" s="558"/>
      <c r="Z32" s="558" t="str">
        <f t="shared" si="0"/>
        <v>Добавить наименование системы теплоснабжения</v>
      </c>
      <c r="AA32" s="558"/>
      <c r="AB32" s="558"/>
      <c r="AC32" s="558"/>
      <c r="AI32" s="554"/>
      <c r="AJ32" s="554"/>
    </row>
    <row r="33" spans="1:36" ht="15" customHeight="1">
      <c r="A33" s="1304"/>
      <c r="B33" s="837"/>
      <c r="C33" s="837"/>
      <c r="D33" s="837"/>
      <c r="E33" s="837"/>
      <c r="F33" s="837"/>
      <c r="G33" s="842"/>
      <c r="H33" s="829"/>
      <c r="I33" s="829"/>
      <c r="J33" s="826"/>
      <c r="K33" s="836"/>
      <c r="L33" s="508"/>
      <c r="M33" s="528" t="s">
        <v>18</v>
      </c>
      <c r="N33" s="534"/>
      <c r="O33" s="534"/>
      <c r="P33" s="534"/>
      <c r="Q33" s="534"/>
      <c r="R33" s="534"/>
      <c r="S33" s="534"/>
      <c r="T33" s="534"/>
      <c r="U33" s="533"/>
      <c r="V33" s="534"/>
      <c r="W33" s="634"/>
      <c r="Y33" s="558"/>
      <c r="Z33" s="558" t="str">
        <f t="shared" si="0"/>
        <v>Добавить территорию действия тарифа</v>
      </c>
      <c r="AA33" s="558"/>
      <c r="AB33" s="558"/>
      <c r="AC33" s="558"/>
      <c r="AI33" s="554"/>
      <c r="AJ33" s="554"/>
    </row>
    <row r="34" spans="1:36" s="492" customFormat="1" ht="15" customHeight="1">
      <c r="A34" s="825"/>
      <c r="B34" s="825"/>
      <c r="C34" s="825"/>
      <c r="D34" s="825"/>
      <c r="E34" s="825"/>
      <c r="F34" s="825"/>
      <c r="G34" s="825"/>
      <c r="H34" s="825"/>
      <c r="I34" s="825"/>
      <c r="J34" s="825"/>
      <c r="K34" s="825"/>
      <c r="L34" s="462"/>
      <c r="M34" s="535" t="s">
        <v>308</v>
      </c>
      <c r="N34" s="534"/>
      <c r="O34" s="534"/>
      <c r="P34" s="534"/>
      <c r="Q34" s="534"/>
      <c r="R34" s="534"/>
      <c r="S34" s="534"/>
      <c r="T34" s="534"/>
      <c r="U34" s="533"/>
      <c r="V34" s="534"/>
      <c r="W34" s="634"/>
      <c r="X34" s="556"/>
      <c r="Y34" s="556"/>
      <c r="Z34" s="556"/>
      <c r="AA34" s="556"/>
      <c r="AB34" s="556"/>
      <c r="AC34" s="556"/>
      <c r="AD34" s="556"/>
      <c r="AE34" s="556"/>
      <c r="AF34" s="556"/>
      <c r="AG34" s="556"/>
      <c r="AH34" s="556"/>
    </row>
    <row r="35" spans="1:36" ht="11.25">
      <c r="A35" s="493"/>
      <c r="B35" s="493"/>
      <c r="C35" s="493"/>
      <c r="D35" s="493"/>
      <c r="E35" s="493"/>
      <c r="F35" s="493"/>
      <c r="G35" s="493"/>
      <c r="H35" s="493"/>
      <c r="I35" s="493"/>
      <c r="J35" s="493"/>
      <c r="K35" s="493"/>
      <c r="X35" s="493"/>
      <c r="Y35" s="493"/>
      <c r="Z35" s="493"/>
      <c r="AA35" s="493"/>
      <c r="AB35" s="493"/>
      <c r="AC35" s="493"/>
      <c r="AD35" s="493"/>
      <c r="AE35" s="493"/>
      <c r="AF35" s="493"/>
      <c r="AG35" s="493"/>
      <c r="AH35" s="493"/>
    </row>
    <row r="36" spans="1:36" ht="105.75" customHeight="1">
      <c r="L36" s="1">
        <v>1</v>
      </c>
      <c r="M36" s="1267" t="s">
        <v>722</v>
      </c>
      <c r="N36" s="1267"/>
      <c r="O36" s="1267"/>
      <c r="P36" s="1267"/>
      <c r="Q36" s="1267"/>
      <c r="R36" s="1267"/>
      <c r="S36" s="1267"/>
      <c r="T36" s="1267"/>
      <c r="U36" s="1267"/>
      <c r="V36" s="1267"/>
      <c r="W36" s="1267"/>
    </row>
  </sheetData>
  <sheetProtection password="FA9C" sheet="1" objects="1" scenarios="1" formatColumns="0" formatRows="0"/>
  <dataConsolidate leftLabels="1"/>
  <mergeCells count="40">
    <mergeCell ref="I24:I29"/>
    <mergeCell ref="J25:J28"/>
    <mergeCell ref="A20:A33"/>
    <mergeCell ref="O20:V20"/>
    <mergeCell ref="B21:B32"/>
    <mergeCell ref="O21:V21"/>
    <mergeCell ref="C22:C31"/>
    <mergeCell ref="U26:U27"/>
    <mergeCell ref="O22:V22"/>
    <mergeCell ref="D23:D30"/>
    <mergeCell ref="O23:V23"/>
    <mergeCell ref="E24:E29"/>
    <mergeCell ref="O24:V24"/>
    <mergeCell ref="F25:F28"/>
    <mergeCell ref="O25:V25"/>
    <mergeCell ref="R26:R27"/>
    <mergeCell ref="S26:S27"/>
    <mergeCell ref="T26:T27"/>
    <mergeCell ref="L5:T5"/>
    <mergeCell ref="O11:T11"/>
    <mergeCell ref="O12:T12"/>
    <mergeCell ref="L13:M13"/>
    <mergeCell ref="O14:U14"/>
    <mergeCell ref="O7:P7"/>
    <mergeCell ref="W26:W28"/>
    <mergeCell ref="O9:T9"/>
    <mergeCell ref="O10:T10"/>
    <mergeCell ref="M36:W36"/>
    <mergeCell ref="S19:T19"/>
    <mergeCell ref="L15:V15"/>
    <mergeCell ref="L16:L18"/>
    <mergeCell ref="M16:M18"/>
    <mergeCell ref="O16:T16"/>
    <mergeCell ref="U16:U18"/>
    <mergeCell ref="O17:O18"/>
    <mergeCell ref="P17:Q17"/>
    <mergeCell ref="W15:W18"/>
    <mergeCell ref="S18:T18"/>
    <mergeCell ref="V16:V18"/>
    <mergeCell ref="R17:T17"/>
  </mergeCells>
  <dataValidations count="9">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showErrorMessage="1" errorTitle="Ошибка" error="Выберите значение из списка" sqref="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M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JI26">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JP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R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JN26"/>
    <dataValidation allowBlank="1" showInputMessage="1" showErrorMessage="1" prompt="Для выбора выполните двойной щелчок левой клавиши мыши по соответствующей ячейке." sqref="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TM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131098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S26 U196634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262170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327706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393242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458778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524314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589850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655386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720922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786458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851994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917530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983066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65562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O7 JO26"/>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type="list" allowBlank="1" showInputMessage="1" showErrorMessage="1" errorTitle="Ошибка" error="Выберите значение из списка" prompt="Выберите значение из списка" sqref="O25">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3_i">
    <tabColor indexed="22"/>
  </sheetPr>
  <dimension ref="A1:T19"/>
  <sheetViews>
    <sheetView showGridLines="0" topLeftCell="E1" zoomScaleNormal="100" workbookViewId="0"/>
  </sheetViews>
  <sheetFormatPr defaultColWidth="10.5703125" defaultRowHeight="14.25"/>
  <cols>
    <col min="1" max="1" width="3.7109375" style="758" hidden="1" customWidth="1"/>
    <col min="2" max="4" width="3.7109375" style="759" hidden="1" customWidth="1"/>
    <col min="5" max="5" width="3.7109375" style="760" customWidth="1"/>
    <col min="6" max="6" width="9.7109375" style="751" customWidth="1"/>
    <col min="7" max="7" width="37.7109375" style="751" customWidth="1"/>
    <col min="8" max="8" width="66.85546875" style="751" customWidth="1"/>
    <col min="9" max="9" width="115.7109375" style="751" customWidth="1"/>
    <col min="10" max="11" width="10.5703125" style="759"/>
    <col min="12" max="12" width="11.140625" style="759" customWidth="1"/>
    <col min="13" max="20" width="10.5703125" style="759"/>
    <col min="21" max="16384" width="10.5703125" style="751"/>
  </cols>
  <sheetData>
    <row r="1" spans="1:20" ht="3" customHeight="1">
      <c r="A1" s="758" t="s">
        <v>49</v>
      </c>
    </row>
    <row r="2" spans="1:20" ht="22.5">
      <c r="F2" s="1268" t="s">
        <v>470</v>
      </c>
      <c r="G2" s="1269"/>
      <c r="H2" s="1270"/>
      <c r="I2" s="757"/>
    </row>
    <row r="3" spans="1:20" ht="3" customHeight="1"/>
    <row r="4" spans="1:20" s="539" customFormat="1" ht="11.25">
      <c r="A4" s="734"/>
      <c r="B4" s="734"/>
      <c r="C4" s="734"/>
      <c r="D4" s="734"/>
      <c r="F4" s="1231" t="s">
        <v>445</v>
      </c>
      <c r="G4" s="1231"/>
      <c r="H4" s="1231"/>
      <c r="I4" s="1271" t="s">
        <v>446</v>
      </c>
      <c r="J4" s="734"/>
      <c r="K4" s="734"/>
      <c r="L4" s="734"/>
      <c r="M4" s="734"/>
      <c r="N4" s="734"/>
      <c r="O4" s="734"/>
      <c r="P4" s="734"/>
      <c r="Q4" s="734"/>
      <c r="R4" s="734"/>
      <c r="S4" s="734"/>
      <c r="T4" s="734"/>
    </row>
    <row r="5" spans="1:20" s="539" customFormat="1" ht="11.25" customHeight="1">
      <c r="A5" s="734"/>
      <c r="B5" s="734"/>
      <c r="C5" s="734"/>
      <c r="D5" s="734"/>
      <c r="F5" s="739" t="s">
        <v>91</v>
      </c>
      <c r="G5" s="761" t="s">
        <v>448</v>
      </c>
      <c r="H5" s="753" t="s">
        <v>439</v>
      </c>
      <c r="I5" s="1271"/>
      <c r="J5" s="734"/>
      <c r="K5" s="734"/>
      <c r="L5" s="734"/>
      <c r="M5" s="734"/>
      <c r="N5" s="734"/>
      <c r="O5" s="734"/>
      <c r="P5" s="734"/>
      <c r="Q5" s="734"/>
      <c r="R5" s="734"/>
      <c r="S5" s="734"/>
      <c r="T5" s="734"/>
    </row>
    <row r="6" spans="1:20" s="539" customFormat="1" ht="12" customHeight="1">
      <c r="A6" s="734"/>
      <c r="B6" s="734"/>
      <c r="C6" s="734"/>
      <c r="D6" s="734"/>
      <c r="F6" s="762" t="s">
        <v>92</v>
      </c>
      <c r="G6" s="763">
        <v>2</v>
      </c>
      <c r="H6" s="764">
        <v>3</v>
      </c>
      <c r="I6" s="577">
        <v>4</v>
      </c>
      <c r="J6" s="734">
        <v>4</v>
      </c>
      <c r="K6" s="734"/>
      <c r="L6" s="734"/>
      <c r="M6" s="734"/>
      <c r="N6" s="734"/>
      <c r="O6" s="734"/>
      <c r="P6" s="734"/>
      <c r="Q6" s="734"/>
      <c r="R6" s="734"/>
      <c r="S6" s="734"/>
      <c r="T6" s="734"/>
    </row>
    <row r="7" spans="1:20" s="539" customFormat="1" ht="18.75">
      <c r="A7" s="734"/>
      <c r="B7" s="734"/>
      <c r="C7" s="734"/>
      <c r="D7" s="734"/>
      <c r="F7" s="765">
        <v>1</v>
      </c>
      <c r="G7" s="766" t="s">
        <v>471</v>
      </c>
      <c r="H7" s="756" t="str">
        <f>IF(dateCh="","",dateCh)</f>
        <v>11.05.2022</v>
      </c>
      <c r="I7" s="767" t="s">
        <v>472</v>
      </c>
      <c r="J7" s="584"/>
      <c r="K7" s="734"/>
      <c r="L7" s="734"/>
      <c r="M7" s="734"/>
      <c r="N7" s="734"/>
      <c r="O7" s="734"/>
      <c r="P7" s="734"/>
      <c r="Q7" s="734"/>
      <c r="R7" s="734"/>
      <c r="S7" s="734"/>
      <c r="T7" s="734"/>
    </row>
    <row r="8" spans="1:20" s="539" customFormat="1" ht="45">
      <c r="A8" s="1272">
        <v>1</v>
      </c>
      <c r="B8" s="734"/>
      <c r="C8" s="734"/>
      <c r="D8" s="734"/>
      <c r="F8" s="765" t="str">
        <f>"2." &amp;mergeValue(A8)</f>
        <v>2.1</v>
      </c>
      <c r="G8" s="766" t="s">
        <v>473</v>
      </c>
      <c r="H8" s="756"/>
      <c r="I8" s="767" t="s">
        <v>568</v>
      </c>
      <c r="J8" s="584"/>
      <c r="K8" s="734"/>
      <c r="L8" s="734"/>
      <c r="M8" s="734"/>
      <c r="N8" s="734"/>
      <c r="O8" s="734"/>
      <c r="P8" s="734"/>
      <c r="Q8" s="734"/>
      <c r="R8" s="734"/>
      <c r="S8" s="734"/>
      <c r="T8" s="734"/>
    </row>
    <row r="9" spans="1:20" s="539" customFormat="1" ht="22.5">
      <c r="A9" s="1272"/>
      <c r="B9" s="734"/>
      <c r="C9" s="734"/>
      <c r="D9" s="734"/>
      <c r="F9" s="765" t="str">
        <f>"3." &amp;mergeValue(A9)</f>
        <v>3.1</v>
      </c>
      <c r="G9" s="766" t="s">
        <v>474</v>
      </c>
      <c r="H9" s="756"/>
      <c r="I9" s="767" t="s">
        <v>566</v>
      </c>
      <c r="J9" s="584"/>
      <c r="K9" s="734"/>
      <c r="L9" s="734"/>
      <c r="M9" s="734"/>
      <c r="N9" s="734"/>
      <c r="O9" s="734"/>
      <c r="P9" s="734"/>
      <c r="Q9" s="734"/>
      <c r="R9" s="734"/>
      <c r="S9" s="734"/>
      <c r="T9" s="734"/>
    </row>
    <row r="10" spans="1:20" s="539" customFormat="1" ht="22.5">
      <c r="A10" s="1272"/>
      <c r="B10" s="734"/>
      <c r="C10" s="734"/>
      <c r="D10" s="734"/>
      <c r="F10" s="765" t="str">
        <f>"4."&amp;mergeValue(A10)</f>
        <v>4.1</v>
      </c>
      <c r="G10" s="766" t="s">
        <v>475</v>
      </c>
      <c r="H10" s="753" t="s">
        <v>449</v>
      </c>
      <c r="I10" s="767"/>
      <c r="J10" s="584"/>
      <c r="K10" s="734"/>
      <c r="L10" s="734"/>
      <c r="M10" s="734"/>
      <c r="N10" s="734"/>
      <c r="O10" s="734"/>
      <c r="P10" s="734"/>
      <c r="Q10" s="734"/>
      <c r="R10" s="734"/>
      <c r="S10" s="734"/>
      <c r="T10" s="734"/>
    </row>
    <row r="11" spans="1:20" s="539" customFormat="1" ht="18.75">
      <c r="A11" s="1272"/>
      <c r="B11" s="1272">
        <v>1</v>
      </c>
      <c r="C11" s="740"/>
      <c r="D11" s="740"/>
      <c r="F11" s="765" t="str">
        <f>"4."&amp;mergeValue(A11) &amp;"."&amp;mergeValue(B11)</f>
        <v>4.1.1</v>
      </c>
      <c r="G11" s="778" t="s">
        <v>570</v>
      </c>
      <c r="H11" s="756" t="str">
        <f>IF(region_name="","",region_name)</f>
        <v>Челябинская область</v>
      </c>
      <c r="I11" s="767" t="s">
        <v>478</v>
      </c>
      <c r="J11" s="584"/>
      <c r="K11" s="734"/>
      <c r="L11" s="734"/>
      <c r="M11" s="734"/>
      <c r="N11" s="734"/>
      <c r="O11" s="734"/>
      <c r="P11" s="734"/>
      <c r="Q11" s="734"/>
      <c r="R11" s="734"/>
      <c r="S11" s="734"/>
      <c r="T11" s="734"/>
    </row>
    <row r="12" spans="1:20" s="539" customFormat="1" ht="22.5">
      <c r="A12" s="1272"/>
      <c r="B12" s="1272"/>
      <c r="C12" s="1272">
        <v>1</v>
      </c>
      <c r="D12" s="740"/>
      <c r="F12" s="765" t="str">
        <f>"4."&amp;mergeValue(A12) &amp;"."&amp;mergeValue(B12)&amp;"."&amp;mergeValue(C12)</f>
        <v>4.1.1.1</v>
      </c>
      <c r="G12" s="768" t="s">
        <v>476</v>
      </c>
      <c r="H12" s="756"/>
      <c r="I12" s="767" t="s">
        <v>479</v>
      </c>
      <c r="J12" s="584"/>
      <c r="K12" s="734"/>
      <c r="L12" s="734"/>
      <c r="M12" s="734"/>
      <c r="N12" s="734"/>
      <c r="O12" s="734"/>
      <c r="P12" s="734"/>
      <c r="Q12" s="734"/>
      <c r="R12" s="734"/>
      <c r="S12" s="734"/>
      <c r="T12" s="734"/>
    </row>
    <row r="13" spans="1:20" s="539" customFormat="1" ht="39" customHeight="1">
      <c r="A13" s="1272"/>
      <c r="B13" s="1272"/>
      <c r="C13" s="1272"/>
      <c r="D13" s="740">
        <v>1</v>
      </c>
      <c r="F13" s="765" t="str">
        <f>"4."&amp;mergeValue(A13) &amp;"."&amp;mergeValue(B13)&amp;"."&amp;mergeValue(C13)&amp;"."&amp;mergeValue(D13)</f>
        <v>4.1.1.1.1</v>
      </c>
      <c r="G13" s="769" t="s">
        <v>477</v>
      </c>
      <c r="H13" s="756"/>
      <c r="I13" s="1273" t="s">
        <v>569</v>
      </c>
      <c r="J13" s="584"/>
      <c r="K13" s="734"/>
      <c r="L13" s="734"/>
      <c r="M13" s="734"/>
      <c r="N13" s="734"/>
      <c r="O13" s="734"/>
      <c r="P13" s="734"/>
      <c r="Q13" s="734"/>
      <c r="R13" s="734"/>
      <c r="S13" s="734"/>
      <c r="T13" s="734"/>
    </row>
    <row r="14" spans="1:20" s="539" customFormat="1" ht="18.75">
      <c r="A14" s="1272"/>
      <c r="B14" s="1272"/>
      <c r="C14" s="1272"/>
      <c r="D14" s="740"/>
      <c r="F14" s="770"/>
      <c r="G14" s="722" t="s">
        <v>4</v>
      </c>
      <c r="H14" s="593"/>
      <c r="I14" s="1273"/>
      <c r="J14" s="584"/>
      <c r="K14" s="734"/>
      <c r="L14" s="734"/>
      <c r="M14" s="734"/>
      <c r="N14" s="734"/>
      <c r="O14" s="734"/>
      <c r="P14" s="734"/>
      <c r="Q14" s="734"/>
      <c r="R14" s="734"/>
      <c r="S14" s="734"/>
      <c r="T14" s="734"/>
    </row>
    <row r="15" spans="1:20" s="539" customFormat="1" ht="18.75">
      <c r="A15" s="1272"/>
      <c r="B15" s="1272"/>
      <c r="C15" s="740"/>
      <c r="D15" s="740"/>
      <c r="F15" s="603"/>
      <c r="G15" s="546" t="s">
        <v>401</v>
      </c>
      <c r="H15" s="604"/>
      <c r="I15" s="605"/>
      <c r="J15" s="584"/>
      <c r="K15" s="734"/>
      <c r="L15" s="734"/>
      <c r="M15" s="734"/>
      <c r="N15" s="734"/>
      <c r="O15" s="734"/>
      <c r="P15" s="734"/>
      <c r="Q15" s="734"/>
      <c r="R15" s="734"/>
      <c r="S15" s="734"/>
      <c r="T15" s="734"/>
    </row>
    <row r="16" spans="1:20" s="539" customFormat="1" ht="18.75">
      <c r="A16" s="1272"/>
      <c r="B16" s="734"/>
      <c r="C16" s="734"/>
      <c r="D16" s="734"/>
      <c r="F16" s="770"/>
      <c r="G16" s="696" t="s">
        <v>483</v>
      </c>
      <c r="H16" s="771"/>
      <c r="I16" s="772"/>
      <c r="J16" s="584"/>
      <c r="K16" s="734"/>
      <c r="L16" s="734"/>
      <c r="M16" s="734"/>
      <c r="N16" s="734"/>
      <c r="O16" s="734"/>
      <c r="P16" s="734"/>
      <c r="Q16" s="734"/>
      <c r="R16" s="734"/>
      <c r="S16" s="734"/>
      <c r="T16" s="734"/>
    </row>
    <row r="17" spans="1:20" s="539" customFormat="1" ht="18.75">
      <c r="A17" s="734"/>
      <c r="B17" s="734"/>
      <c r="C17" s="734"/>
      <c r="D17" s="734"/>
      <c r="F17" s="770"/>
      <c r="G17" s="699" t="s">
        <v>482</v>
      </c>
      <c r="H17" s="771"/>
      <c r="I17" s="772"/>
      <c r="J17" s="584"/>
      <c r="K17" s="734"/>
      <c r="L17" s="734"/>
      <c r="M17" s="734"/>
      <c r="N17" s="734"/>
      <c r="O17" s="734"/>
      <c r="P17" s="734"/>
      <c r="Q17" s="734"/>
      <c r="R17" s="734"/>
      <c r="S17" s="734"/>
      <c r="T17" s="734"/>
    </row>
    <row r="18" spans="1:20" s="735" customFormat="1" ht="3" customHeight="1">
      <c r="A18" s="736"/>
      <c r="B18" s="736"/>
      <c r="C18" s="736"/>
      <c r="D18" s="736"/>
      <c r="F18" s="594"/>
      <c r="G18" s="595"/>
      <c r="H18" s="596"/>
      <c r="I18" s="597"/>
      <c r="J18" s="736"/>
      <c r="K18" s="736"/>
      <c r="L18" s="736"/>
      <c r="M18" s="736"/>
      <c r="N18" s="736"/>
      <c r="O18" s="736"/>
      <c r="P18" s="736"/>
      <c r="Q18" s="736"/>
      <c r="R18" s="736"/>
      <c r="S18" s="736"/>
      <c r="T18" s="736"/>
    </row>
    <row r="19" spans="1:20" s="735" customFormat="1" ht="15" customHeight="1">
      <c r="A19" s="736"/>
      <c r="B19" s="736"/>
      <c r="C19" s="736"/>
      <c r="D19" s="736"/>
      <c r="F19" s="773"/>
      <c r="G19" s="1267" t="s">
        <v>571</v>
      </c>
      <c r="H19" s="1267"/>
      <c r="I19" s="774"/>
      <c r="J19" s="736"/>
      <c r="K19" s="736"/>
      <c r="L19" s="736"/>
      <c r="M19" s="736"/>
      <c r="N19" s="736"/>
      <c r="O19" s="736"/>
      <c r="P19" s="736"/>
      <c r="Q19" s="736"/>
      <c r="R19" s="736"/>
      <c r="S19" s="736"/>
      <c r="T19" s="736"/>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3_i">
    <tabColor rgb="FFEAEBEE"/>
  </sheetPr>
  <dimension ref="A1:AJ36"/>
  <sheetViews>
    <sheetView showGridLines="0" topLeftCell="I4" zoomScaleNormal="100" workbookViewId="0"/>
  </sheetViews>
  <sheetFormatPr defaultColWidth="10.5703125" defaultRowHeight="14.25"/>
  <cols>
    <col min="1" max="6" width="10.5703125" style="759" hidden="1" customWidth="1"/>
    <col min="7" max="8" width="9.140625" style="758" hidden="1" customWidth="1"/>
    <col min="9" max="9" width="3.7109375" style="653" customWidth="1"/>
    <col min="10" max="11" width="3.7109375" style="760" customWidth="1"/>
    <col min="12" max="12" width="12.7109375" style="751" customWidth="1"/>
    <col min="13" max="13" width="44.7109375" style="751" customWidth="1"/>
    <col min="14" max="14" width="1.7109375" style="751" hidden="1" customWidth="1"/>
    <col min="15" max="17" width="23.7109375" style="751" hidden="1" customWidth="1"/>
    <col min="18" max="18" width="11.7109375" style="751" customWidth="1"/>
    <col min="19" max="19" width="3.7109375" style="751" customWidth="1"/>
    <col min="20" max="20" width="11.7109375" style="751" customWidth="1"/>
    <col min="21" max="21" width="8.5703125" style="751" hidden="1" customWidth="1"/>
    <col min="22" max="22" width="4.7109375" style="751" customWidth="1"/>
    <col min="23" max="23" width="115.7109375" style="751" customWidth="1"/>
    <col min="24" max="25" width="10.5703125" style="759"/>
    <col min="26" max="26" width="11.140625" style="759" customWidth="1"/>
    <col min="27" max="34" width="10.5703125" style="759"/>
    <col min="35" max="256" width="10.5703125" style="751"/>
    <col min="257" max="264" width="0" style="751" hidden="1" customWidth="1"/>
    <col min="265" max="265" width="3.7109375" style="751" customWidth="1"/>
    <col min="266" max="266" width="3.85546875" style="751" customWidth="1"/>
    <col min="267" max="267" width="3.7109375" style="751" customWidth="1"/>
    <col min="268" max="268" width="12.7109375" style="751" customWidth="1"/>
    <col min="269" max="269" width="52.7109375" style="751" customWidth="1"/>
    <col min="270" max="273" width="0" style="751" hidden="1" customWidth="1"/>
    <col min="274" max="274" width="12.28515625" style="751" customWidth="1"/>
    <col min="275" max="275" width="6.42578125" style="751" customWidth="1"/>
    <col min="276" max="276" width="12.28515625" style="751" customWidth="1"/>
    <col min="277" max="277" width="0" style="751" hidden="1" customWidth="1"/>
    <col min="278" max="278" width="3.7109375" style="751" customWidth="1"/>
    <col min="279" max="279" width="11.140625" style="751" bestFit="1" customWidth="1"/>
    <col min="280" max="281" width="10.5703125" style="751"/>
    <col min="282" max="282" width="11.140625" style="751" customWidth="1"/>
    <col min="283" max="512" width="10.5703125" style="751"/>
    <col min="513" max="520" width="0" style="751" hidden="1" customWidth="1"/>
    <col min="521" max="521" width="3.7109375" style="751" customWidth="1"/>
    <col min="522" max="522" width="3.85546875" style="751" customWidth="1"/>
    <col min="523" max="523" width="3.7109375" style="751" customWidth="1"/>
    <col min="524" max="524" width="12.7109375" style="751" customWidth="1"/>
    <col min="525" max="525" width="52.7109375" style="751" customWidth="1"/>
    <col min="526" max="529" width="0" style="751" hidden="1" customWidth="1"/>
    <col min="530" max="530" width="12.28515625" style="751" customWidth="1"/>
    <col min="531" max="531" width="6.42578125" style="751" customWidth="1"/>
    <col min="532" max="532" width="12.28515625" style="751" customWidth="1"/>
    <col min="533" max="533" width="0" style="751" hidden="1" customWidth="1"/>
    <col min="534" max="534" width="3.7109375" style="751" customWidth="1"/>
    <col min="535" max="535" width="11.140625" style="751" bestFit="1" customWidth="1"/>
    <col min="536" max="537" width="10.5703125" style="751"/>
    <col min="538" max="538" width="11.140625" style="751" customWidth="1"/>
    <col min="539" max="768" width="10.5703125" style="751"/>
    <col min="769" max="776" width="0" style="751" hidden="1" customWidth="1"/>
    <col min="777" max="777" width="3.7109375" style="751" customWidth="1"/>
    <col min="778" max="778" width="3.85546875" style="751" customWidth="1"/>
    <col min="779" max="779" width="3.7109375" style="751" customWidth="1"/>
    <col min="780" max="780" width="12.7109375" style="751" customWidth="1"/>
    <col min="781" max="781" width="52.7109375" style="751" customWidth="1"/>
    <col min="782" max="785" width="0" style="751" hidden="1" customWidth="1"/>
    <col min="786" max="786" width="12.28515625" style="751" customWidth="1"/>
    <col min="787" max="787" width="6.42578125" style="751" customWidth="1"/>
    <col min="788" max="788" width="12.28515625" style="751" customWidth="1"/>
    <col min="789" max="789" width="0" style="751" hidden="1" customWidth="1"/>
    <col min="790" max="790" width="3.7109375" style="751" customWidth="1"/>
    <col min="791" max="791" width="11.140625" style="751" bestFit="1" customWidth="1"/>
    <col min="792" max="793" width="10.5703125" style="751"/>
    <col min="794" max="794" width="11.140625" style="751" customWidth="1"/>
    <col min="795" max="1024" width="10.5703125" style="751"/>
    <col min="1025" max="1032" width="0" style="751" hidden="1" customWidth="1"/>
    <col min="1033" max="1033" width="3.7109375" style="751" customWidth="1"/>
    <col min="1034" max="1034" width="3.85546875" style="751" customWidth="1"/>
    <col min="1035" max="1035" width="3.7109375" style="751" customWidth="1"/>
    <col min="1036" max="1036" width="12.7109375" style="751" customWidth="1"/>
    <col min="1037" max="1037" width="52.7109375" style="751" customWidth="1"/>
    <col min="1038" max="1041" width="0" style="751" hidden="1" customWidth="1"/>
    <col min="1042" max="1042" width="12.28515625" style="751" customWidth="1"/>
    <col min="1043" max="1043" width="6.42578125" style="751" customWidth="1"/>
    <col min="1044" max="1044" width="12.28515625" style="751" customWidth="1"/>
    <col min="1045" max="1045" width="0" style="751" hidden="1" customWidth="1"/>
    <col min="1046" max="1046" width="3.7109375" style="751" customWidth="1"/>
    <col min="1047" max="1047" width="11.140625" style="751" bestFit="1" customWidth="1"/>
    <col min="1048" max="1049" width="10.5703125" style="751"/>
    <col min="1050" max="1050" width="11.140625" style="751" customWidth="1"/>
    <col min="1051" max="1280" width="10.5703125" style="751"/>
    <col min="1281" max="1288" width="0" style="751" hidden="1" customWidth="1"/>
    <col min="1289" max="1289" width="3.7109375" style="751" customWidth="1"/>
    <col min="1290" max="1290" width="3.85546875" style="751" customWidth="1"/>
    <col min="1291" max="1291" width="3.7109375" style="751" customWidth="1"/>
    <col min="1292" max="1292" width="12.7109375" style="751" customWidth="1"/>
    <col min="1293" max="1293" width="52.7109375" style="751" customWidth="1"/>
    <col min="1294" max="1297" width="0" style="751" hidden="1" customWidth="1"/>
    <col min="1298" max="1298" width="12.28515625" style="751" customWidth="1"/>
    <col min="1299" max="1299" width="6.42578125" style="751" customWidth="1"/>
    <col min="1300" max="1300" width="12.28515625" style="751" customWidth="1"/>
    <col min="1301" max="1301" width="0" style="751" hidden="1" customWidth="1"/>
    <col min="1302" max="1302" width="3.7109375" style="751" customWidth="1"/>
    <col min="1303" max="1303" width="11.140625" style="751" bestFit="1" customWidth="1"/>
    <col min="1304" max="1305" width="10.5703125" style="751"/>
    <col min="1306" max="1306" width="11.140625" style="751" customWidth="1"/>
    <col min="1307" max="1536" width="10.5703125" style="751"/>
    <col min="1537" max="1544" width="0" style="751" hidden="1" customWidth="1"/>
    <col min="1545" max="1545" width="3.7109375" style="751" customWidth="1"/>
    <col min="1546" max="1546" width="3.85546875" style="751" customWidth="1"/>
    <col min="1547" max="1547" width="3.7109375" style="751" customWidth="1"/>
    <col min="1548" max="1548" width="12.7109375" style="751" customWidth="1"/>
    <col min="1549" max="1549" width="52.7109375" style="751" customWidth="1"/>
    <col min="1550" max="1553" width="0" style="751" hidden="1" customWidth="1"/>
    <col min="1554" max="1554" width="12.28515625" style="751" customWidth="1"/>
    <col min="1555" max="1555" width="6.42578125" style="751" customWidth="1"/>
    <col min="1556" max="1556" width="12.28515625" style="751" customWidth="1"/>
    <col min="1557" max="1557" width="0" style="751" hidden="1" customWidth="1"/>
    <col min="1558" max="1558" width="3.7109375" style="751" customWidth="1"/>
    <col min="1559" max="1559" width="11.140625" style="751" bestFit="1" customWidth="1"/>
    <col min="1560" max="1561" width="10.5703125" style="751"/>
    <col min="1562" max="1562" width="11.140625" style="751" customWidth="1"/>
    <col min="1563" max="1792" width="10.5703125" style="751"/>
    <col min="1793" max="1800" width="0" style="751" hidden="1" customWidth="1"/>
    <col min="1801" max="1801" width="3.7109375" style="751" customWidth="1"/>
    <col min="1802" max="1802" width="3.85546875" style="751" customWidth="1"/>
    <col min="1803" max="1803" width="3.7109375" style="751" customWidth="1"/>
    <col min="1804" max="1804" width="12.7109375" style="751" customWidth="1"/>
    <col min="1805" max="1805" width="52.7109375" style="751" customWidth="1"/>
    <col min="1806" max="1809" width="0" style="751" hidden="1" customWidth="1"/>
    <col min="1810" max="1810" width="12.28515625" style="751" customWidth="1"/>
    <col min="1811" max="1811" width="6.42578125" style="751" customWidth="1"/>
    <col min="1812" max="1812" width="12.28515625" style="751" customWidth="1"/>
    <col min="1813" max="1813" width="0" style="751" hidden="1" customWidth="1"/>
    <col min="1814" max="1814" width="3.7109375" style="751" customWidth="1"/>
    <col min="1815" max="1815" width="11.140625" style="751" bestFit="1" customWidth="1"/>
    <col min="1816" max="1817" width="10.5703125" style="751"/>
    <col min="1818" max="1818" width="11.140625" style="751" customWidth="1"/>
    <col min="1819" max="2048" width="10.5703125" style="751"/>
    <col min="2049" max="2056" width="0" style="751" hidden="1" customWidth="1"/>
    <col min="2057" max="2057" width="3.7109375" style="751" customWidth="1"/>
    <col min="2058" max="2058" width="3.85546875" style="751" customWidth="1"/>
    <col min="2059" max="2059" width="3.7109375" style="751" customWidth="1"/>
    <col min="2060" max="2060" width="12.7109375" style="751" customWidth="1"/>
    <col min="2061" max="2061" width="52.7109375" style="751" customWidth="1"/>
    <col min="2062" max="2065" width="0" style="751" hidden="1" customWidth="1"/>
    <col min="2066" max="2066" width="12.28515625" style="751" customWidth="1"/>
    <col min="2067" max="2067" width="6.42578125" style="751" customWidth="1"/>
    <col min="2068" max="2068" width="12.28515625" style="751" customWidth="1"/>
    <col min="2069" max="2069" width="0" style="751" hidden="1" customWidth="1"/>
    <col min="2070" max="2070" width="3.7109375" style="751" customWidth="1"/>
    <col min="2071" max="2071" width="11.140625" style="751" bestFit="1" customWidth="1"/>
    <col min="2072" max="2073" width="10.5703125" style="751"/>
    <col min="2074" max="2074" width="11.140625" style="751" customWidth="1"/>
    <col min="2075" max="2304" width="10.5703125" style="751"/>
    <col min="2305" max="2312" width="0" style="751" hidden="1" customWidth="1"/>
    <col min="2313" max="2313" width="3.7109375" style="751" customWidth="1"/>
    <col min="2314" max="2314" width="3.85546875" style="751" customWidth="1"/>
    <col min="2315" max="2315" width="3.7109375" style="751" customWidth="1"/>
    <col min="2316" max="2316" width="12.7109375" style="751" customWidth="1"/>
    <col min="2317" max="2317" width="52.7109375" style="751" customWidth="1"/>
    <col min="2318" max="2321" width="0" style="751" hidden="1" customWidth="1"/>
    <col min="2322" max="2322" width="12.28515625" style="751" customWidth="1"/>
    <col min="2323" max="2323" width="6.42578125" style="751" customWidth="1"/>
    <col min="2324" max="2324" width="12.28515625" style="751" customWidth="1"/>
    <col min="2325" max="2325" width="0" style="751" hidden="1" customWidth="1"/>
    <col min="2326" max="2326" width="3.7109375" style="751" customWidth="1"/>
    <col min="2327" max="2327" width="11.140625" style="751" bestFit="1" customWidth="1"/>
    <col min="2328" max="2329" width="10.5703125" style="751"/>
    <col min="2330" max="2330" width="11.140625" style="751" customWidth="1"/>
    <col min="2331" max="2560" width="10.5703125" style="751"/>
    <col min="2561" max="2568" width="0" style="751" hidden="1" customWidth="1"/>
    <col min="2569" max="2569" width="3.7109375" style="751" customWidth="1"/>
    <col min="2570" max="2570" width="3.85546875" style="751" customWidth="1"/>
    <col min="2571" max="2571" width="3.7109375" style="751" customWidth="1"/>
    <col min="2572" max="2572" width="12.7109375" style="751" customWidth="1"/>
    <col min="2573" max="2573" width="52.7109375" style="751" customWidth="1"/>
    <col min="2574" max="2577" width="0" style="751" hidden="1" customWidth="1"/>
    <col min="2578" max="2578" width="12.28515625" style="751" customWidth="1"/>
    <col min="2579" max="2579" width="6.42578125" style="751" customWidth="1"/>
    <col min="2580" max="2580" width="12.28515625" style="751" customWidth="1"/>
    <col min="2581" max="2581" width="0" style="751" hidden="1" customWidth="1"/>
    <col min="2582" max="2582" width="3.7109375" style="751" customWidth="1"/>
    <col min="2583" max="2583" width="11.140625" style="751" bestFit="1" customWidth="1"/>
    <col min="2584" max="2585" width="10.5703125" style="751"/>
    <col min="2586" max="2586" width="11.140625" style="751" customWidth="1"/>
    <col min="2587" max="2816" width="10.5703125" style="751"/>
    <col min="2817" max="2824" width="0" style="751" hidden="1" customWidth="1"/>
    <col min="2825" max="2825" width="3.7109375" style="751" customWidth="1"/>
    <col min="2826" max="2826" width="3.85546875" style="751" customWidth="1"/>
    <col min="2827" max="2827" width="3.7109375" style="751" customWidth="1"/>
    <col min="2828" max="2828" width="12.7109375" style="751" customWidth="1"/>
    <col min="2829" max="2829" width="52.7109375" style="751" customWidth="1"/>
    <col min="2830" max="2833" width="0" style="751" hidden="1" customWidth="1"/>
    <col min="2834" max="2834" width="12.28515625" style="751" customWidth="1"/>
    <col min="2835" max="2835" width="6.42578125" style="751" customWidth="1"/>
    <col min="2836" max="2836" width="12.28515625" style="751" customWidth="1"/>
    <col min="2837" max="2837" width="0" style="751" hidden="1" customWidth="1"/>
    <col min="2838" max="2838" width="3.7109375" style="751" customWidth="1"/>
    <col min="2839" max="2839" width="11.140625" style="751" bestFit="1" customWidth="1"/>
    <col min="2840" max="2841" width="10.5703125" style="751"/>
    <col min="2842" max="2842" width="11.140625" style="751" customWidth="1"/>
    <col min="2843" max="3072" width="10.5703125" style="751"/>
    <col min="3073" max="3080" width="0" style="751" hidden="1" customWidth="1"/>
    <col min="3081" max="3081" width="3.7109375" style="751" customWidth="1"/>
    <col min="3082" max="3082" width="3.85546875" style="751" customWidth="1"/>
    <col min="3083" max="3083" width="3.7109375" style="751" customWidth="1"/>
    <col min="3084" max="3084" width="12.7109375" style="751" customWidth="1"/>
    <col min="3085" max="3085" width="52.7109375" style="751" customWidth="1"/>
    <col min="3086" max="3089" width="0" style="751" hidden="1" customWidth="1"/>
    <col min="3090" max="3090" width="12.28515625" style="751" customWidth="1"/>
    <col min="3091" max="3091" width="6.42578125" style="751" customWidth="1"/>
    <col min="3092" max="3092" width="12.28515625" style="751" customWidth="1"/>
    <col min="3093" max="3093" width="0" style="751" hidden="1" customWidth="1"/>
    <col min="3094" max="3094" width="3.7109375" style="751" customWidth="1"/>
    <col min="3095" max="3095" width="11.140625" style="751" bestFit="1" customWidth="1"/>
    <col min="3096" max="3097" width="10.5703125" style="751"/>
    <col min="3098" max="3098" width="11.140625" style="751" customWidth="1"/>
    <col min="3099" max="3328" width="10.5703125" style="751"/>
    <col min="3329" max="3336" width="0" style="751" hidden="1" customWidth="1"/>
    <col min="3337" max="3337" width="3.7109375" style="751" customWidth="1"/>
    <col min="3338" max="3338" width="3.85546875" style="751" customWidth="1"/>
    <col min="3339" max="3339" width="3.7109375" style="751" customWidth="1"/>
    <col min="3340" max="3340" width="12.7109375" style="751" customWidth="1"/>
    <col min="3341" max="3341" width="52.7109375" style="751" customWidth="1"/>
    <col min="3342" max="3345" width="0" style="751" hidden="1" customWidth="1"/>
    <col min="3346" max="3346" width="12.28515625" style="751" customWidth="1"/>
    <col min="3347" max="3347" width="6.42578125" style="751" customWidth="1"/>
    <col min="3348" max="3348" width="12.28515625" style="751" customWidth="1"/>
    <col min="3349" max="3349" width="0" style="751" hidden="1" customWidth="1"/>
    <col min="3350" max="3350" width="3.7109375" style="751" customWidth="1"/>
    <col min="3351" max="3351" width="11.140625" style="751" bestFit="1" customWidth="1"/>
    <col min="3352" max="3353" width="10.5703125" style="751"/>
    <col min="3354" max="3354" width="11.140625" style="751" customWidth="1"/>
    <col min="3355" max="3584" width="10.5703125" style="751"/>
    <col min="3585" max="3592" width="0" style="751" hidden="1" customWidth="1"/>
    <col min="3593" max="3593" width="3.7109375" style="751" customWidth="1"/>
    <col min="3594" max="3594" width="3.85546875" style="751" customWidth="1"/>
    <col min="3595" max="3595" width="3.7109375" style="751" customWidth="1"/>
    <col min="3596" max="3596" width="12.7109375" style="751" customWidth="1"/>
    <col min="3597" max="3597" width="52.7109375" style="751" customWidth="1"/>
    <col min="3598" max="3601" width="0" style="751" hidden="1" customWidth="1"/>
    <col min="3602" max="3602" width="12.28515625" style="751" customWidth="1"/>
    <col min="3603" max="3603" width="6.42578125" style="751" customWidth="1"/>
    <col min="3604" max="3604" width="12.28515625" style="751" customWidth="1"/>
    <col min="3605" max="3605" width="0" style="751" hidden="1" customWidth="1"/>
    <col min="3606" max="3606" width="3.7109375" style="751" customWidth="1"/>
    <col min="3607" max="3607" width="11.140625" style="751" bestFit="1" customWidth="1"/>
    <col min="3608" max="3609" width="10.5703125" style="751"/>
    <col min="3610" max="3610" width="11.140625" style="751" customWidth="1"/>
    <col min="3611" max="3840" width="10.5703125" style="751"/>
    <col min="3841" max="3848" width="0" style="751" hidden="1" customWidth="1"/>
    <col min="3849" max="3849" width="3.7109375" style="751" customWidth="1"/>
    <col min="3850" max="3850" width="3.85546875" style="751" customWidth="1"/>
    <col min="3851" max="3851" width="3.7109375" style="751" customWidth="1"/>
    <col min="3852" max="3852" width="12.7109375" style="751" customWidth="1"/>
    <col min="3853" max="3853" width="52.7109375" style="751" customWidth="1"/>
    <col min="3854" max="3857" width="0" style="751" hidden="1" customWidth="1"/>
    <col min="3858" max="3858" width="12.28515625" style="751" customWidth="1"/>
    <col min="3859" max="3859" width="6.42578125" style="751" customWidth="1"/>
    <col min="3860" max="3860" width="12.28515625" style="751" customWidth="1"/>
    <col min="3861" max="3861" width="0" style="751" hidden="1" customWidth="1"/>
    <col min="3862" max="3862" width="3.7109375" style="751" customWidth="1"/>
    <col min="3863" max="3863" width="11.140625" style="751" bestFit="1" customWidth="1"/>
    <col min="3864" max="3865" width="10.5703125" style="751"/>
    <col min="3866" max="3866" width="11.140625" style="751" customWidth="1"/>
    <col min="3867" max="4096" width="10.5703125" style="751"/>
    <col min="4097" max="4104" width="0" style="751" hidden="1" customWidth="1"/>
    <col min="4105" max="4105" width="3.7109375" style="751" customWidth="1"/>
    <col min="4106" max="4106" width="3.85546875" style="751" customWidth="1"/>
    <col min="4107" max="4107" width="3.7109375" style="751" customWidth="1"/>
    <col min="4108" max="4108" width="12.7109375" style="751" customWidth="1"/>
    <col min="4109" max="4109" width="52.7109375" style="751" customWidth="1"/>
    <col min="4110" max="4113" width="0" style="751" hidden="1" customWidth="1"/>
    <col min="4114" max="4114" width="12.28515625" style="751" customWidth="1"/>
    <col min="4115" max="4115" width="6.42578125" style="751" customWidth="1"/>
    <col min="4116" max="4116" width="12.28515625" style="751" customWidth="1"/>
    <col min="4117" max="4117" width="0" style="751" hidden="1" customWidth="1"/>
    <col min="4118" max="4118" width="3.7109375" style="751" customWidth="1"/>
    <col min="4119" max="4119" width="11.140625" style="751" bestFit="1" customWidth="1"/>
    <col min="4120" max="4121" width="10.5703125" style="751"/>
    <col min="4122" max="4122" width="11.140625" style="751" customWidth="1"/>
    <col min="4123" max="4352" width="10.5703125" style="751"/>
    <col min="4353" max="4360" width="0" style="751" hidden="1" customWidth="1"/>
    <col min="4361" max="4361" width="3.7109375" style="751" customWidth="1"/>
    <col min="4362" max="4362" width="3.85546875" style="751" customWidth="1"/>
    <col min="4363" max="4363" width="3.7109375" style="751" customWidth="1"/>
    <col min="4364" max="4364" width="12.7109375" style="751" customWidth="1"/>
    <col min="4365" max="4365" width="52.7109375" style="751" customWidth="1"/>
    <col min="4366" max="4369" width="0" style="751" hidden="1" customWidth="1"/>
    <col min="4370" max="4370" width="12.28515625" style="751" customWidth="1"/>
    <col min="4371" max="4371" width="6.42578125" style="751" customWidth="1"/>
    <col min="4372" max="4372" width="12.28515625" style="751" customWidth="1"/>
    <col min="4373" max="4373" width="0" style="751" hidden="1" customWidth="1"/>
    <col min="4374" max="4374" width="3.7109375" style="751" customWidth="1"/>
    <col min="4375" max="4375" width="11.140625" style="751" bestFit="1" customWidth="1"/>
    <col min="4376" max="4377" width="10.5703125" style="751"/>
    <col min="4378" max="4378" width="11.140625" style="751" customWidth="1"/>
    <col min="4379" max="4608" width="10.5703125" style="751"/>
    <col min="4609" max="4616" width="0" style="751" hidden="1" customWidth="1"/>
    <col min="4617" max="4617" width="3.7109375" style="751" customWidth="1"/>
    <col min="4618" max="4618" width="3.85546875" style="751" customWidth="1"/>
    <col min="4619" max="4619" width="3.7109375" style="751" customWidth="1"/>
    <col min="4620" max="4620" width="12.7109375" style="751" customWidth="1"/>
    <col min="4621" max="4621" width="52.7109375" style="751" customWidth="1"/>
    <col min="4622" max="4625" width="0" style="751" hidden="1" customWidth="1"/>
    <col min="4626" max="4626" width="12.28515625" style="751" customWidth="1"/>
    <col min="4627" max="4627" width="6.42578125" style="751" customWidth="1"/>
    <col min="4628" max="4628" width="12.28515625" style="751" customWidth="1"/>
    <col min="4629" max="4629" width="0" style="751" hidden="1" customWidth="1"/>
    <col min="4630" max="4630" width="3.7109375" style="751" customWidth="1"/>
    <col min="4631" max="4631" width="11.140625" style="751" bestFit="1" customWidth="1"/>
    <col min="4632" max="4633" width="10.5703125" style="751"/>
    <col min="4634" max="4634" width="11.140625" style="751" customWidth="1"/>
    <col min="4635" max="4864" width="10.5703125" style="751"/>
    <col min="4865" max="4872" width="0" style="751" hidden="1" customWidth="1"/>
    <col min="4873" max="4873" width="3.7109375" style="751" customWidth="1"/>
    <col min="4874" max="4874" width="3.85546875" style="751" customWidth="1"/>
    <col min="4875" max="4875" width="3.7109375" style="751" customWidth="1"/>
    <col min="4876" max="4876" width="12.7109375" style="751" customWidth="1"/>
    <col min="4877" max="4877" width="52.7109375" style="751" customWidth="1"/>
    <col min="4878" max="4881" width="0" style="751" hidden="1" customWidth="1"/>
    <col min="4882" max="4882" width="12.28515625" style="751" customWidth="1"/>
    <col min="4883" max="4883" width="6.42578125" style="751" customWidth="1"/>
    <col min="4884" max="4884" width="12.28515625" style="751" customWidth="1"/>
    <col min="4885" max="4885" width="0" style="751" hidden="1" customWidth="1"/>
    <col min="4886" max="4886" width="3.7109375" style="751" customWidth="1"/>
    <col min="4887" max="4887" width="11.140625" style="751" bestFit="1" customWidth="1"/>
    <col min="4888" max="4889" width="10.5703125" style="751"/>
    <col min="4890" max="4890" width="11.140625" style="751" customWidth="1"/>
    <col min="4891" max="5120" width="10.5703125" style="751"/>
    <col min="5121" max="5128" width="0" style="751" hidden="1" customWidth="1"/>
    <col min="5129" max="5129" width="3.7109375" style="751" customWidth="1"/>
    <col min="5130" max="5130" width="3.85546875" style="751" customWidth="1"/>
    <col min="5131" max="5131" width="3.7109375" style="751" customWidth="1"/>
    <col min="5132" max="5132" width="12.7109375" style="751" customWidth="1"/>
    <col min="5133" max="5133" width="52.7109375" style="751" customWidth="1"/>
    <col min="5134" max="5137" width="0" style="751" hidden="1" customWidth="1"/>
    <col min="5138" max="5138" width="12.28515625" style="751" customWidth="1"/>
    <col min="5139" max="5139" width="6.42578125" style="751" customWidth="1"/>
    <col min="5140" max="5140" width="12.28515625" style="751" customWidth="1"/>
    <col min="5141" max="5141" width="0" style="751" hidden="1" customWidth="1"/>
    <col min="5142" max="5142" width="3.7109375" style="751" customWidth="1"/>
    <col min="5143" max="5143" width="11.140625" style="751" bestFit="1" customWidth="1"/>
    <col min="5144" max="5145" width="10.5703125" style="751"/>
    <col min="5146" max="5146" width="11.140625" style="751" customWidth="1"/>
    <col min="5147" max="5376" width="10.5703125" style="751"/>
    <col min="5377" max="5384" width="0" style="751" hidden="1" customWidth="1"/>
    <col min="5385" max="5385" width="3.7109375" style="751" customWidth="1"/>
    <col min="5386" max="5386" width="3.85546875" style="751" customWidth="1"/>
    <col min="5387" max="5387" width="3.7109375" style="751" customWidth="1"/>
    <col min="5388" max="5388" width="12.7109375" style="751" customWidth="1"/>
    <col min="5389" max="5389" width="52.7109375" style="751" customWidth="1"/>
    <col min="5390" max="5393" width="0" style="751" hidden="1" customWidth="1"/>
    <col min="5394" max="5394" width="12.28515625" style="751" customWidth="1"/>
    <col min="5395" max="5395" width="6.42578125" style="751" customWidth="1"/>
    <col min="5396" max="5396" width="12.28515625" style="751" customWidth="1"/>
    <col min="5397" max="5397" width="0" style="751" hidden="1" customWidth="1"/>
    <col min="5398" max="5398" width="3.7109375" style="751" customWidth="1"/>
    <col min="5399" max="5399" width="11.140625" style="751" bestFit="1" customWidth="1"/>
    <col min="5400" max="5401" width="10.5703125" style="751"/>
    <col min="5402" max="5402" width="11.140625" style="751" customWidth="1"/>
    <col min="5403" max="5632" width="10.5703125" style="751"/>
    <col min="5633" max="5640" width="0" style="751" hidden="1" customWidth="1"/>
    <col min="5641" max="5641" width="3.7109375" style="751" customWidth="1"/>
    <col min="5642" max="5642" width="3.85546875" style="751" customWidth="1"/>
    <col min="5643" max="5643" width="3.7109375" style="751" customWidth="1"/>
    <col min="5644" max="5644" width="12.7109375" style="751" customWidth="1"/>
    <col min="5645" max="5645" width="52.7109375" style="751" customWidth="1"/>
    <col min="5646" max="5649" width="0" style="751" hidden="1" customWidth="1"/>
    <col min="5650" max="5650" width="12.28515625" style="751" customWidth="1"/>
    <col min="5651" max="5651" width="6.42578125" style="751" customWidth="1"/>
    <col min="5652" max="5652" width="12.28515625" style="751" customWidth="1"/>
    <col min="5653" max="5653" width="0" style="751" hidden="1" customWidth="1"/>
    <col min="5654" max="5654" width="3.7109375" style="751" customWidth="1"/>
    <col min="5655" max="5655" width="11.140625" style="751" bestFit="1" customWidth="1"/>
    <col min="5656" max="5657" width="10.5703125" style="751"/>
    <col min="5658" max="5658" width="11.140625" style="751" customWidth="1"/>
    <col min="5659" max="5888" width="10.5703125" style="751"/>
    <col min="5889" max="5896" width="0" style="751" hidden="1" customWidth="1"/>
    <col min="5897" max="5897" width="3.7109375" style="751" customWidth="1"/>
    <col min="5898" max="5898" width="3.85546875" style="751" customWidth="1"/>
    <col min="5899" max="5899" width="3.7109375" style="751" customWidth="1"/>
    <col min="5900" max="5900" width="12.7109375" style="751" customWidth="1"/>
    <col min="5901" max="5901" width="52.7109375" style="751" customWidth="1"/>
    <col min="5902" max="5905" width="0" style="751" hidden="1" customWidth="1"/>
    <col min="5906" max="5906" width="12.28515625" style="751" customWidth="1"/>
    <col min="5907" max="5907" width="6.42578125" style="751" customWidth="1"/>
    <col min="5908" max="5908" width="12.28515625" style="751" customWidth="1"/>
    <col min="5909" max="5909" width="0" style="751" hidden="1" customWidth="1"/>
    <col min="5910" max="5910" width="3.7109375" style="751" customWidth="1"/>
    <col min="5911" max="5911" width="11.140625" style="751" bestFit="1" customWidth="1"/>
    <col min="5912" max="5913" width="10.5703125" style="751"/>
    <col min="5914" max="5914" width="11.140625" style="751" customWidth="1"/>
    <col min="5915" max="6144" width="10.5703125" style="751"/>
    <col min="6145" max="6152" width="0" style="751" hidden="1" customWidth="1"/>
    <col min="6153" max="6153" width="3.7109375" style="751" customWidth="1"/>
    <col min="6154" max="6154" width="3.85546875" style="751" customWidth="1"/>
    <col min="6155" max="6155" width="3.7109375" style="751" customWidth="1"/>
    <col min="6156" max="6156" width="12.7109375" style="751" customWidth="1"/>
    <col min="6157" max="6157" width="52.7109375" style="751" customWidth="1"/>
    <col min="6158" max="6161" width="0" style="751" hidden="1" customWidth="1"/>
    <col min="6162" max="6162" width="12.28515625" style="751" customWidth="1"/>
    <col min="6163" max="6163" width="6.42578125" style="751" customWidth="1"/>
    <col min="6164" max="6164" width="12.28515625" style="751" customWidth="1"/>
    <col min="6165" max="6165" width="0" style="751" hidden="1" customWidth="1"/>
    <col min="6166" max="6166" width="3.7109375" style="751" customWidth="1"/>
    <col min="6167" max="6167" width="11.140625" style="751" bestFit="1" customWidth="1"/>
    <col min="6168" max="6169" width="10.5703125" style="751"/>
    <col min="6170" max="6170" width="11.140625" style="751" customWidth="1"/>
    <col min="6171" max="6400" width="10.5703125" style="751"/>
    <col min="6401" max="6408" width="0" style="751" hidden="1" customWidth="1"/>
    <col min="6409" max="6409" width="3.7109375" style="751" customWidth="1"/>
    <col min="6410" max="6410" width="3.85546875" style="751" customWidth="1"/>
    <col min="6411" max="6411" width="3.7109375" style="751" customWidth="1"/>
    <col min="6412" max="6412" width="12.7109375" style="751" customWidth="1"/>
    <col min="6413" max="6413" width="52.7109375" style="751" customWidth="1"/>
    <col min="6414" max="6417" width="0" style="751" hidden="1" customWidth="1"/>
    <col min="6418" max="6418" width="12.28515625" style="751" customWidth="1"/>
    <col min="6419" max="6419" width="6.42578125" style="751" customWidth="1"/>
    <col min="6420" max="6420" width="12.28515625" style="751" customWidth="1"/>
    <col min="6421" max="6421" width="0" style="751" hidden="1" customWidth="1"/>
    <col min="6422" max="6422" width="3.7109375" style="751" customWidth="1"/>
    <col min="6423" max="6423" width="11.140625" style="751" bestFit="1" customWidth="1"/>
    <col min="6424" max="6425" width="10.5703125" style="751"/>
    <col min="6426" max="6426" width="11.140625" style="751" customWidth="1"/>
    <col min="6427" max="6656" width="10.5703125" style="751"/>
    <col min="6657" max="6664" width="0" style="751" hidden="1" customWidth="1"/>
    <col min="6665" max="6665" width="3.7109375" style="751" customWidth="1"/>
    <col min="6666" max="6666" width="3.85546875" style="751" customWidth="1"/>
    <col min="6667" max="6667" width="3.7109375" style="751" customWidth="1"/>
    <col min="6668" max="6668" width="12.7109375" style="751" customWidth="1"/>
    <col min="6669" max="6669" width="52.7109375" style="751" customWidth="1"/>
    <col min="6670" max="6673" width="0" style="751" hidden="1" customWidth="1"/>
    <col min="6674" max="6674" width="12.28515625" style="751" customWidth="1"/>
    <col min="6675" max="6675" width="6.42578125" style="751" customWidth="1"/>
    <col min="6676" max="6676" width="12.28515625" style="751" customWidth="1"/>
    <col min="6677" max="6677" width="0" style="751" hidden="1" customWidth="1"/>
    <col min="6678" max="6678" width="3.7109375" style="751" customWidth="1"/>
    <col min="6679" max="6679" width="11.140625" style="751" bestFit="1" customWidth="1"/>
    <col min="6680" max="6681" width="10.5703125" style="751"/>
    <col min="6682" max="6682" width="11.140625" style="751" customWidth="1"/>
    <col min="6683" max="6912" width="10.5703125" style="751"/>
    <col min="6913" max="6920" width="0" style="751" hidden="1" customWidth="1"/>
    <col min="6921" max="6921" width="3.7109375" style="751" customWidth="1"/>
    <col min="6922" max="6922" width="3.85546875" style="751" customWidth="1"/>
    <col min="6923" max="6923" width="3.7109375" style="751" customWidth="1"/>
    <col min="6924" max="6924" width="12.7109375" style="751" customWidth="1"/>
    <col min="6925" max="6925" width="52.7109375" style="751" customWidth="1"/>
    <col min="6926" max="6929" width="0" style="751" hidden="1" customWidth="1"/>
    <col min="6930" max="6930" width="12.28515625" style="751" customWidth="1"/>
    <col min="6931" max="6931" width="6.42578125" style="751" customWidth="1"/>
    <col min="6932" max="6932" width="12.28515625" style="751" customWidth="1"/>
    <col min="6933" max="6933" width="0" style="751" hidden="1" customWidth="1"/>
    <col min="6934" max="6934" width="3.7109375" style="751" customWidth="1"/>
    <col min="6935" max="6935" width="11.140625" style="751" bestFit="1" customWidth="1"/>
    <col min="6936" max="6937" width="10.5703125" style="751"/>
    <col min="6938" max="6938" width="11.140625" style="751" customWidth="1"/>
    <col min="6939" max="7168" width="10.5703125" style="751"/>
    <col min="7169" max="7176" width="0" style="751" hidden="1" customWidth="1"/>
    <col min="7177" max="7177" width="3.7109375" style="751" customWidth="1"/>
    <col min="7178" max="7178" width="3.85546875" style="751" customWidth="1"/>
    <col min="7179" max="7179" width="3.7109375" style="751" customWidth="1"/>
    <col min="7180" max="7180" width="12.7109375" style="751" customWidth="1"/>
    <col min="7181" max="7181" width="52.7109375" style="751" customWidth="1"/>
    <col min="7182" max="7185" width="0" style="751" hidden="1" customWidth="1"/>
    <col min="7186" max="7186" width="12.28515625" style="751" customWidth="1"/>
    <col min="7187" max="7187" width="6.42578125" style="751" customWidth="1"/>
    <col min="7188" max="7188" width="12.28515625" style="751" customWidth="1"/>
    <col min="7189" max="7189" width="0" style="751" hidden="1" customWidth="1"/>
    <col min="7190" max="7190" width="3.7109375" style="751" customWidth="1"/>
    <col min="7191" max="7191" width="11.140625" style="751" bestFit="1" customWidth="1"/>
    <col min="7192" max="7193" width="10.5703125" style="751"/>
    <col min="7194" max="7194" width="11.140625" style="751" customWidth="1"/>
    <col min="7195" max="7424" width="10.5703125" style="751"/>
    <col min="7425" max="7432" width="0" style="751" hidden="1" customWidth="1"/>
    <col min="7433" max="7433" width="3.7109375" style="751" customWidth="1"/>
    <col min="7434" max="7434" width="3.85546875" style="751" customWidth="1"/>
    <col min="7435" max="7435" width="3.7109375" style="751" customWidth="1"/>
    <col min="7436" max="7436" width="12.7109375" style="751" customWidth="1"/>
    <col min="7437" max="7437" width="52.7109375" style="751" customWidth="1"/>
    <col min="7438" max="7441" width="0" style="751" hidden="1" customWidth="1"/>
    <col min="7442" max="7442" width="12.28515625" style="751" customWidth="1"/>
    <col min="7443" max="7443" width="6.42578125" style="751" customWidth="1"/>
    <col min="7444" max="7444" width="12.28515625" style="751" customWidth="1"/>
    <col min="7445" max="7445" width="0" style="751" hidden="1" customWidth="1"/>
    <col min="7446" max="7446" width="3.7109375" style="751" customWidth="1"/>
    <col min="7447" max="7447" width="11.140625" style="751" bestFit="1" customWidth="1"/>
    <col min="7448" max="7449" width="10.5703125" style="751"/>
    <col min="7450" max="7450" width="11.140625" style="751" customWidth="1"/>
    <col min="7451" max="7680" width="10.5703125" style="751"/>
    <col min="7681" max="7688" width="0" style="751" hidden="1" customWidth="1"/>
    <col min="7689" max="7689" width="3.7109375" style="751" customWidth="1"/>
    <col min="7690" max="7690" width="3.85546875" style="751" customWidth="1"/>
    <col min="7691" max="7691" width="3.7109375" style="751" customWidth="1"/>
    <col min="7692" max="7692" width="12.7109375" style="751" customWidth="1"/>
    <col min="7693" max="7693" width="52.7109375" style="751" customWidth="1"/>
    <col min="7694" max="7697" width="0" style="751" hidden="1" customWidth="1"/>
    <col min="7698" max="7698" width="12.28515625" style="751" customWidth="1"/>
    <col min="7699" max="7699" width="6.42578125" style="751" customWidth="1"/>
    <col min="7700" max="7700" width="12.28515625" style="751" customWidth="1"/>
    <col min="7701" max="7701" width="0" style="751" hidden="1" customWidth="1"/>
    <col min="7702" max="7702" width="3.7109375" style="751" customWidth="1"/>
    <col min="7703" max="7703" width="11.140625" style="751" bestFit="1" customWidth="1"/>
    <col min="7704" max="7705" width="10.5703125" style="751"/>
    <col min="7706" max="7706" width="11.140625" style="751" customWidth="1"/>
    <col min="7707" max="7936" width="10.5703125" style="751"/>
    <col min="7937" max="7944" width="0" style="751" hidden="1" customWidth="1"/>
    <col min="7945" max="7945" width="3.7109375" style="751" customWidth="1"/>
    <col min="7946" max="7946" width="3.85546875" style="751" customWidth="1"/>
    <col min="7947" max="7947" width="3.7109375" style="751" customWidth="1"/>
    <col min="7948" max="7948" width="12.7109375" style="751" customWidth="1"/>
    <col min="7949" max="7949" width="52.7109375" style="751" customWidth="1"/>
    <col min="7950" max="7953" width="0" style="751" hidden="1" customWidth="1"/>
    <col min="7954" max="7954" width="12.28515625" style="751" customWidth="1"/>
    <col min="7955" max="7955" width="6.42578125" style="751" customWidth="1"/>
    <col min="7956" max="7956" width="12.28515625" style="751" customWidth="1"/>
    <col min="7957" max="7957" width="0" style="751" hidden="1" customWidth="1"/>
    <col min="7958" max="7958" width="3.7109375" style="751" customWidth="1"/>
    <col min="7959" max="7959" width="11.140625" style="751" bestFit="1" customWidth="1"/>
    <col min="7960" max="7961" width="10.5703125" style="751"/>
    <col min="7962" max="7962" width="11.140625" style="751" customWidth="1"/>
    <col min="7963" max="8192" width="10.5703125" style="751"/>
    <col min="8193" max="8200" width="0" style="751" hidden="1" customWidth="1"/>
    <col min="8201" max="8201" width="3.7109375" style="751" customWidth="1"/>
    <col min="8202" max="8202" width="3.85546875" style="751" customWidth="1"/>
    <col min="8203" max="8203" width="3.7109375" style="751" customWidth="1"/>
    <col min="8204" max="8204" width="12.7109375" style="751" customWidth="1"/>
    <col min="8205" max="8205" width="52.7109375" style="751" customWidth="1"/>
    <col min="8206" max="8209" width="0" style="751" hidden="1" customWidth="1"/>
    <col min="8210" max="8210" width="12.28515625" style="751" customWidth="1"/>
    <col min="8211" max="8211" width="6.42578125" style="751" customWidth="1"/>
    <col min="8212" max="8212" width="12.28515625" style="751" customWidth="1"/>
    <col min="8213" max="8213" width="0" style="751" hidden="1" customWidth="1"/>
    <col min="8214" max="8214" width="3.7109375" style="751" customWidth="1"/>
    <col min="8215" max="8215" width="11.140625" style="751" bestFit="1" customWidth="1"/>
    <col min="8216" max="8217" width="10.5703125" style="751"/>
    <col min="8218" max="8218" width="11.140625" style="751" customWidth="1"/>
    <col min="8219" max="8448" width="10.5703125" style="751"/>
    <col min="8449" max="8456" width="0" style="751" hidden="1" customWidth="1"/>
    <col min="8457" max="8457" width="3.7109375" style="751" customWidth="1"/>
    <col min="8458" max="8458" width="3.85546875" style="751" customWidth="1"/>
    <col min="8459" max="8459" width="3.7109375" style="751" customWidth="1"/>
    <col min="8460" max="8460" width="12.7109375" style="751" customWidth="1"/>
    <col min="8461" max="8461" width="52.7109375" style="751" customWidth="1"/>
    <col min="8462" max="8465" width="0" style="751" hidden="1" customWidth="1"/>
    <col min="8466" max="8466" width="12.28515625" style="751" customWidth="1"/>
    <col min="8467" max="8467" width="6.42578125" style="751" customWidth="1"/>
    <col min="8468" max="8468" width="12.28515625" style="751" customWidth="1"/>
    <col min="8469" max="8469" width="0" style="751" hidden="1" customWidth="1"/>
    <col min="8470" max="8470" width="3.7109375" style="751" customWidth="1"/>
    <col min="8471" max="8471" width="11.140625" style="751" bestFit="1" customWidth="1"/>
    <col min="8472" max="8473" width="10.5703125" style="751"/>
    <col min="8474" max="8474" width="11.140625" style="751" customWidth="1"/>
    <col min="8475" max="8704" width="10.5703125" style="751"/>
    <col min="8705" max="8712" width="0" style="751" hidden="1" customWidth="1"/>
    <col min="8713" max="8713" width="3.7109375" style="751" customWidth="1"/>
    <col min="8714" max="8714" width="3.85546875" style="751" customWidth="1"/>
    <col min="8715" max="8715" width="3.7109375" style="751" customWidth="1"/>
    <col min="8716" max="8716" width="12.7109375" style="751" customWidth="1"/>
    <col min="8717" max="8717" width="52.7109375" style="751" customWidth="1"/>
    <col min="8718" max="8721" width="0" style="751" hidden="1" customWidth="1"/>
    <col min="8722" max="8722" width="12.28515625" style="751" customWidth="1"/>
    <col min="8723" max="8723" width="6.42578125" style="751" customWidth="1"/>
    <col min="8724" max="8724" width="12.28515625" style="751" customWidth="1"/>
    <col min="8725" max="8725" width="0" style="751" hidden="1" customWidth="1"/>
    <col min="8726" max="8726" width="3.7109375" style="751" customWidth="1"/>
    <col min="8727" max="8727" width="11.140625" style="751" bestFit="1" customWidth="1"/>
    <col min="8728" max="8729" width="10.5703125" style="751"/>
    <col min="8730" max="8730" width="11.140625" style="751" customWidth="1"/>
    <col min="8731" max="8960" width="10.5703125" style="751"/>
    <col min="8961" max="8968" width="0" style="751" hidden="1" customWidth="1"/>
    <col min="8969" max="8969" width="3.7109375" style="751" customWidth="1"/>
    <col min="8970" max="8970" width="3.85546875" style="751" customWidth="1"/>
    <col min="8971" max="8971" width="3.7109375" style="751" customWidth="1"/>
    <col min="8972" max="8972" width="12.7109375" style="751" customWidth="1"/>
    <col min="8973" max="8973" width="52.7109375" style="751" customWidth="1"/>
    <col min="8974" max="8977" width="0" style="751" hidden="1" customWidth="1"/>
    <col min="8978" max="8978" width="12.28515625" style="751" customWidth="1"/>
    <col min="8979" max="8979" width="6.42578125" style="751" customWidth="1"/>
    <col min="8980" max="8980" width="12.28515625" style="751" customWidth="1"/>
    <col min="8981" max="8981" width="0" style="751" hidden="1" customWidth="1"/>
    <col min="8982" max="8982" width="3.7109375" style="751" customWidth="1"/>
    <col min="8983" max="8983" width="11.140625" style="751" bestFit="1" customWidth="1"/>
    <col min="8984" max="8985" width="10.5703125" style="751"/>
    <col min="8986" max="8986" width="11.140625" style="751" customWidth="1"/>
    <col min="8987" max="9216" width="10.5703125" style="751"/>
    <col min="9217" max="9224" width="0" style="751" hidden="1" customWidth="1"/>
    <col min="9225" max="9225" width="3.7109375" style="751" customWidth="1"/>
    <col min="9226" max="9226" width="3.85546875" style="751" customWidth="1"/>
    <col min="9227" max="9227" width="3.7109375" style="751" customWidth="1"/>
    <col min="9228" max="9228" width="12.7109375" style="751" customWidth="1"/>
    <col min="9229" max="9229" width="52.7109375" style="751" customWidth="1"/>
    <col min="9230" max="9233" width="0" style="751" hidden="1" customWidth="1"/>
    <col min="9234" max="9234" width="12.28515625" style="751" customWidth="1"/>
    <col min="9235" max="9235" width="6.42578125" style="751" customWidth="1"/>
    <col min="9236" max="9236" width="12.28515625" style="751" customWidth="1"/>
    <col min="9237" max="9237" width="0" style="751" hidden="1" customWidth="1"/>
    <col min="9238" max="9238" width="3.7109375" style="751" customWidth="1"/>
    <col min="9239" max="9239" width="11.140625" style="751" bestFit="1" customWidth="1"/>
    <col min="9240" max="9241" width="10.5703125" style="751"/>
    <col min="9242" max="9242" width="11.140625" style="751" customWidth="1"/>
    <col min="9243" max="9472" width="10.5703125" style="751"/>
    <col min="9473" max="9480" width="0" style="751" hidden="1" customWidth="1"/>
    <col min="9481" max="9481" width="3.7109375" style="751" customWidth="1"/>
    <col min="9482" max="9482" width="3.85546875" style="751" customWidth="1"/>
    <col min="9483" max="9483" width="3.7109375" style="751" customWidth="1"/>
    <col min="9484" max="9484" width="12.7109375" style="751" customWidth="1"/>
    <col min="9485" max="9485" width="52.7109375" style="751" customWidth="1"/>
    <col min="9486" max="9489" width="0" style="751" hidden="1" customWidth="1"/>
    <col min="9490" max="9490" width="12.28515625" style="751" customWidth="1"/>
    <col min="9491" max="9491" width="6.42578125" style="751" customWidth="1"/>
    <col min="9492" max="9492" width="12.28515625" style="751" customWidth="1"/>
    <col min="9493" max="9493" width="0" style="751" hidden="1" customWidth="1"/>
    <col min="9494" max="9494" width="3.7109375" style="751" customWidth="1"/>
    <col min="9495" max="9495" width="11.140625" style="751" bestFit="1" customWidth="1"/>
    <col min="9496" max="9497" width="10.5703125" style="751"/>
    <col min="9498" max="9498" width="11.140625" style="751" customWidth="1"/>
    <col min="9499" max="9728" width="10.5703125" style="751"/>
    <col min="9729" max="9736" width="0" style="751" hidden="1" customWidth="1"/>
    <col min="9737" max="9737" width="3.7109375" style="751" customWidth="1"/>
    <col min="9738" max="9738" width="3.85546875" style="751" customWidth="1"/>
    <col min="9739" max="9739" width="3.7109375" style="751" customWidth="1"/>
    <col min="9740" max="9740" width="12.7109375" style="751" customWidth="1"/>
    <col min="9741" max="9741" width="52.7109375" style="751" customWidth="1"/>
    <col min="9742" max="9745" width="0" style="751" hidden="1" customWidth="1"/>
    <col min="9746" max="9746" width="12.28515625" style="751" customWidth="1"/>
    <col min="9747" max="9747" width="6.42578125" style="751" customWidth="1"/>
    <col min="9748" max="9748" width="12.28515625" style="751" customWidth="1"/>
    <col min="9749" max="9749" width="0" style="751" hidden="1" customWidth="1"/>
    <col min="9750" max="9750" width="3.7109375" style="751" customWidth="1"/>
    <col min="9751" max="9751" width="11.140625" style="751" bestFit="1" customWidth="1"/>
    <col min="9752" max="9753" width="10.5703125" style="751"/>
    <col min="9754" max="9754" width="11.140625" style="751" customWidth="1"/>
    <col min="9755" max="9984" width="10.5703125" style="751"/>
    <col min="9985" max="9992" width="0" style="751" hidden="1" customWidth="1"/>
    <col min="9993" max="9993" width="3.7109375" style="751" customWidth="1"/>
    <col min="9994" max="9994" width="3.85546875" style="751" customWidth="1"/>
    <col min="9995" max="9995" width="3.7109375" style="751" customWidth="1"/>
    <col min="9996" max="9996" width="12.7109375" style="751" customWidth="1"/>
    <col min="9997" max="9997" width="52.7109375" style="751" customWidth="1"/>
    <col min="9998" max="10001" width="0" style="751" hidden="1" customWidth="1"/>
    <col min="10002" max="10002" width="12.28515625" style="751" customWidth="1"/>
    <col min="10003" max="10003" width="6.42578125" style="751" customWidth="1"/>
    <col min="10004" max="10004" width="12.28515625" style="751" customWidth="1"/>
    <col min="10005" max="10005" width="0" style="751" hidden="1" customWidth="1"/>
    <col min="10006" max="10006" width="3.7109375" style="751" customWidth="1"/>
    <col min="10007" max="10007" width="11.140625" style="751" bestFit="1" customWidth="1"/>
    <col min="10008" max="10009" width="10.5703125" style="751"/>
    <col min="10010" max="10010" width="11.140625" style="751" customWidth="1"/>
    <col min="10011" max="10240" width="10.5703125" style="751"/>
    <col min="10241" max="10248" width="0" style="751" hidden="1" customWidth="1"/>
    <col min="10249" max="10249" width="3.7109375" style="751" customWidth="1"/>
    <col min="10250" max="10250" width="3.85546875" style="751" customWidth="1"/>
    <col min="10251" max="10251" width="3.7109375" style="751" customWidth="1"/>
    <col min="10252" max="10252" width="12.7109375" style="751" customWidth="1"/>
    <col min="10253" max="10253" width="52.7109375" style="751" customWidth="1"/>
    <col min="10254" max="10257" width="0" style="751" hidden="1" customWidth="1"/>
    <col min="10258" max="10258" width="12.28515625" style="751" customWidth="1"/>
    <col min="10259" max="10259" width="6.42578125" style="751" customWidth="1"/>
    <col min="10260" max="10260" width="12.28515625" style="751" customWidth="1"/>
    <col min="10261" max="10261" width="0" style="751" hidden="1" customWidth="1"/>
    <col min="10262" max="10262" width="3.7109375" style="751" customWidth="1"/>
    <col min="10263" max="10263" width="11.140625" style="751" bestFit="1" customWidth="1"/>
    <col min="10264" max="10265" width="10.5703125" style="751"/>
    <col min="10266" max="10266" width="11.140625" style="751" customWidth="1"/>
    <col min="10267" max="10496" width="10.5703125" style="751"/>
    <col min="10497" max="10504" width="0" style="751" hidden="1" customWidth="1"/>
    <col min="10505" max="10505" width="3.7109375" style="751" customWidth="1"/>
    <col min="10506" max="10506" width="3.85546875" style="751" customWidth="1"/>
    <col min="10507" max="10507" width="3.7109375" style="751" customWidth="1"/>
    <col min="10508" max="10508" width="12.7109375" style="751" customWidth="1"/>
    <col min="10509" max="10509" width="52.7109375" style="751" customWidth="1"/>
    <col min="10510" max="10513" width="0" style="751" hidden="1" customWidth="1"/>
    <col min="10514" max="10514" width="12.28515625" style="751" customWidth="1"/>
    <col min="10515" max="10515" width="6.42578125" style="751" customWidth="1"/>
    <col min="10516" max="10516" width="12.28515625" style="751" customWidth="1"/>
    <col min="10517" max="10517" width="0" style="751" hidden="1" customWidth="1"/>
    <col min="10518" max="10518" width="3.7109375" style="751" customWidth="1"/>
    <col min="10519" max="10519" width="11.140625" style="751" bestFit="1" customWidth="1"/>
    <col min="10520" max="10521" width="10.5703125" style="751"/>
    <col min="10522" max="10522" width="11.140625" style="751" customWidth="1"/>
    <col min="10523" max="10752" width="10.5703125" style="751"/>
    <col min="10753" max="10760" width="0" style="751" hidden="1" customWidth="1"/>
    <col min="10761" max="10761" width="3.7109375" style="751" customWidth="1"/>
    <col min="10762" max="10762" width="3.85546875" style="751" customWidth="1"/>
    <col min="10763" max="10763" width="3.7109375" style="751" customWidth="1"/>
    <col min="10764" max="10764" width="12.7109375" style="751" customWidth="1"/>
    <col min="10765" max="10765" width="52.7109375" style="751" customWidth="1"/>
    <col min="10766" max="10769" width="0" style="751" hidden="1" customWidth="1"/>
    <col min="10770" max="10770" width="12.28515625" style="751" customWidth="1"/>
    <col min="10771" max="10771" width="6.42578125" style="751" customWidth="1"/>
    <col min="10772" max="10772" width="12.28515625" style="751" customWidth="1"/>
    <col min="10773" max="10773" width="0" style="751" hidden="1" customWidth="1"/>
    <col min="10774" max="10774" width="3.7109375" style="751" customWidth="1"/>
    <col min="10775" max="10775" width="11.140625" style="751" bestFit="1" customWidth="1"/>
    <col min="10776" max="10777" width="10.5703125" style="751"/>
    <col min="10778" max="10778" width="11.140625" style="751" customWidth="1"/>
    <col min="10779" max="11008" width="10.5703125" style="751"/>
    <col min="11009" max="11016" width="0" style="751" hidden="1" customWidth="1"/>
    <col min="11017" max="11017" width="3.7109375" style="751" customWidth="1"/>
    <col min="11018" max="11018" width="3.85546875" style="751" customWidth="1"/>
    <col min="11019" max="11019" width="3.7109375" style="751" customWidth="1"/>
    <col min="11020" max="11020" width="12.7109375" style="751" customWidth="1"/>
    <col min="11021" max="11021" width="52.7109375" style="751" customWidth="1"/>
    <col min="11022" max="11025" width="0" style="751" hidden="1" customWidth="1"/>
    <col min="11026" max="11026" width="12.28515625" style="751" customWidth="1"/>
    <col min="11027" max="11027" width="6.42578125" style="751" customWidth="1"/>
    <col min="11028" max="11028" width="12.28515625" style="751" customWidth="1"/>
    <col min="11029" max="11029" width="0" style="751" hidden="1" customWidth="1"/>
    <col min="11030" max="11030" width="3.7109375" style="751" customWidth="1"/>
    <col min="11031" max="11031" width="11.140625" style="751" bestFit="1" customWidth="1"/>
    <col min="11032" max="11033" width="10.5703125" style="751"/>
    <col min="11034" max="11034" width="11.140625" style="751" customWidth="1"/>
    <col min="11035" max="11264" width="10.5703125" style="751"/>
    <col min="11265" max="11272" width="0" style="751" hidden="1" customWidth="1"/>
    <col min="11273" max="11273" width="3.7109375" style="751" customWidth="1"/>
    <col min="11274" max="11274" width="3.85546875" style="751" customWidth="1"/>
    <col min="11275" max="11275" width="3.7109375" style="751" customWidth="1"/>
    <col min="11276" max="11276" width="12.7109375" style="751" customWidth="1"/>
    <col min="11277" max="11277" width="52.7109375" style="751" customWidth="1"/>
    <col min="11278" max="11281" width="0" style="751" hidden="1" customWidth="1"/>
    <col min="11282" max="11282" width="12.28515625" style="751" customWidth="1"/>
    <col min="11283" max="11283" width="6.42578125" style="751" customWidth="1"/>
    <col min="11284" max="11284" width="12.28515625" style="751" customWidth="1"/>
    <col min="11285" max="11285" width="0" style="751" hidden="1" customWidth="1"/>
    <col min="11286" max="11286" width="3.7109375" style="751" customWidth="1"/>
    <col min="11287" max="11287" width="11.140625" style="751" bestFit="1" customWidth="1"/>
    <col min="11288" max="11289" width="10.5703125" style="751"/>
    <col min="11290" max="11290" width="11.140625" style="751" customWidth="1"/>
    <col min="11291" max="11520" width="10.5703125" style="751"/>
    <col min="11521" max="11528" width="0" style="751" hidden="1" customWidth="1"/>
    <col min="11529" max="11529" width="3.7109375" style="751" customWidth="1"/>
    <col min="11530" max="11530" width="3.85546875" style="751" customWidth="1"/>
    <col min="11531" max="11531" width="3.7109375" style="751" customWidth="1"/>
    <col min="11532" max="11532" width="12.7109375" style="751" customWidth="1"/>
    <col min="11533" max="11533" width="52.7109375" style="751" customWidth="1"/>
    <col min="11534" max="11537" width="0" style="751" hidden="1" customWidth="1"/>
    <col min="11538" max="11538" width="12.28515625" style="751" customWidth="1"/>
    <col min="11539" max="11539" width="6.42578125" style="751" customWidth="1"/>
    <col min="11540" max="11540" width="12.28515625" style="751" customWidth="1"/>
    <col min="11541" max="11541" width="0" style="751" hidden="1" customWidth="1"/>
    <col min="11542" max="11542" width="3.7109375" style="751" customWidth="1"/>
    <col min="11543" max="11543" width="11.140625" style="751" bestFit="1" customWidth="1"/>
    <col min="11544" max="11545" width="10.5703125" style="751"/>
    <col min="11546" max="11546" width="11.140625" style="751" customWidth="1"/>
    <col min="11547" max="11776" width="10.5703125" style="751"/>
    <col min="11777" max="11784" width="0" style="751" hidden="1" customWidth="1"/>
    <col min="11785" max="11785" width="3.7109375" style="751" customWidth="1"/>
    <col min="11786" max="11786" width="3.85546875" style="751" customWidth="1"/>
    <col min="11787" max="11787" width="3.7109375" style="751" customWidth="1"/>
    <col min="11788" max="11788" width="12.7109375" style="751" customWidth="1"/>
    <col min="11789" max="11789" width="52.7109375" style="751" customWidth="1"/>
    <col min="11790" max="11793" width="0" style="751" hidden="1" customWidth="1"/>
    <col min="11794" max="11794" width="12.28515625" style="751" customWidth="1"/>
    <col min="11795" max="11795" width="6.42578125" style="751" customWidth="1"/>
    <col min="11796" max="11796" width="12.28515625" style="751" customWidth="1"/>
    <col min="11797" max="11797" width="0" style="751" hidden="1" customWidth="1"/>
    <col min="11798" max="11798" width="3.7109375" style="751" customWidth="1"/>
    <col min="11799" max="11799" width="11.140625" style="751" bestFit="1" customWidth="1"/>
    <col min="11800" max="11801" width="10.5703125" style="751"/>
    <col min="11802" max="11802" width="11.140625" style="751" customWidth="1"/>
    <col min="11803" max="12032" width="10.5703125" style="751"/>
    <col min="12033" max="12040" width="0" style="751" hidden="1" customWidth="1"/>
    <col min="12041" max="12041" width="3.7109375" style="751" customWidth="1"/>
    <col min="12042" max="12042" width="3.85546875" style="751" customWidth="1"/>
    <col min="12043" max="12043" width="3.7109375" style="751" customWidth="1"/>
    <col min="12044" max="12044" width="12.7109375" style="751" customWidth="1"/>
    <col min="12045" max="12045" width="52.7109375" style="751" customWidth="1"/>
    <col min="12046" max="12049" width="0" style="751" hidden="1" customWidth="1"/>
    <col min="12050" max="12050" width="12.28515625" style="751" customWidth="1"/>
    <col min="12051" max="12051" width="6.42578125" style="751" customWidth="1"/>
    <col min="12052" max="12052" width="12.28515625" style="751" customWidth="1"/>
    <col min="12053" max="12053" width="0" style="751" hidden="1" customWidth="1"/>
    <col min="12054" max="12054" width="3.7109375" style="751" customWidth="1"/>
    <col min="12055" max="12055" width="11.140625" style="751" bestFit="1" customWidth="1"/>
    <col min="12056" max="12057" width="10.5703125" style="751"/>
    <col min="12058" max="12058" width="11.140625" style="751" customWidth="1"/>
    <col min="12059" max="12288" width="10.5703125" style="751"/>
    <col min="12289" max="12296" width="0" style="751" hidden="1" customWidth="1"/>
    <col min="12297" max="12297" width="3.7109375" style="751" customWidth="1"/>
    <col min="12298" max="12298" width="3.85546875" style="751" customWidth="1"/>
    <col min="12299" max="12299" width="3.7109375" style="751" customWidth="1"/>
    <col min="12300" max="12300" width="12.7109375" style="751" customWidth="1"/>
    <col min="12301" max="12301" width="52.7109375" style="751" customWidth="1"/>
    <col min="12302" max="12305" width="0" style="751" hidden="1" customWidth="1"/>
    <col min="12306" max="12306" width="12.28515625" style="751" customWidth="1"/>
    <col min="12307" max="12307" width="6.42578125" style="751" customWidth="1"/>
    <col min="12308" max="12308" width="12.28515625" style="751" customWidth="1"/>
    <col min="12309" max="12309" width="0" style="751" hidden="1" customWidth="1"/>
    <col min="12310" max="12310" width="3.7109375" style="751" customWidth="1"/>
    <col min="12311" max="12311" width="11.140625" style="751" bestFit="1" customWidth="1"/>
    <col min="12312" max="12313" width="10.5703125" style="751"/>
    <col min="12314" max="12314" width="11.140625" style="751" customWidth="1"/>
    <col min="12315" max="12544" width="10.5703125" style="751"/>
    <col min="12545" max="12552" width="0" style="751" hidden="1" customWidth="1"/>
    <col min="12553" max="12553" width="3.7109375" style="751" customWidth="1"/>
    <col min="12554" max="12554" width="3.85546875" style="751" customWidth="1"/>
    <col min="12555" max="12555" width="3.7109375" style="751" customWidth="1"/>
    <col min="12556" max="12556" width="12.7109375" style="751" customWidth="1"/>
    <col min="12557" max="12557" width="52.7109375" style="751" customWidth="1"/>
    <col min="12558" max="12561" width="0" style="751" hidden="1" customWidth="1"/>
    <col min="12562" max="12562" width="12.28515625" style="751" customWidth="1"/>
    <col min="12563" max="12563" width="6.42578125" style="751" customWidth="1"/>
    <col min="12564" max="12564" width="12.28515625" style="751" customWidth="1"/>
    <col min="12565" max="12565" width="0" style="751" hidden="1" customWidth="1"/>
    <col min="12566" max="12566" width="3.7109375" style="751" customWidth="1"/>
    <col min="12567" max="12567" width="11.140625" style="751" bestFit="1" customWidth="1"/>
    <col min="12568" max="12569" width="10.5703125" style="751"/>
    <col min="12570" max="12570" width="11.140625" style="751" customWidth="1"/>
    <col min="12571" max="12800" width="10.5703125" style="751"/>
    <col min="12801" max="12808" width="0" style="751" hidden="1" customWidth="1"/>
    <col min="12809" max="12809" width="3.7109375" style="751" customWidth="1"/>
    <col min="12810" max="12810" width="3.85546875" style="751" customWidth="1"/>
    <col min="12811" max="12811" width="3.7109375" style="751" customWidth="1"/>
    <col min="12812" max="12812" width="12.7109375" style="751" customWidth="1"/>
    <col min="12813" max="12813" width="52.7109375" style="751" customWidth="1"/>
    <col min="12814" max="12817" width="0" style="751" hidden="1" customWidth="1"/>
    <col min="12818" max="12818" width="12.28515625" style="751" customWidth="1"/>
    <col min="12819" max="12819" width="6.42578125" style="751" customWidth="1"/>
    <col min="12820" max="12820" width="12.28515625" style="751" customWidth="1"/>
    <col min="12821" max="12821" width="0" style="751" hidden="1" customWidth="1"/>
    <col min="12822" max="12822" width="3.7109375" style="751" customWidth="1"/>
    <col min="12823" max="12823" width="11.140625" style="751" bestFit="1" customWidth="1"/>
    <col min="12824" max="12825" width="10.5703125" style="751"/>
    <col min="12826" max="12826" width="11.140625" style="751" customWidth="1"/>
    <col min="12827" max="13056" width="10.5703125" style="751"/>
    <col min="13057" max="13064" width="0" style="751" hidden="1" customWidth="1"/>
    <col min="13065" max="13065" width="3.7109375" style="751" customWidth="1"/>
    <col min="13066" max="13066" width="3.85546875" style="751" customWidth="1"/>
    <col min="13067" max="13067" width="3.7109375" style="751" customWidth="1"/>
    <col min="13068" max="13068" width="12.7109375" style="751" customWidth="1"/>
    <col min="13069" max="13069" width="52.7109375" style="751" customWidth="1"/>
    <col min="13070" max="13073" width="0" style="751" hidden="1" customWidth="1"/>
    <col min="13074" max="13074" width="12.28515625" style="751" customWidth="1"/>
    <col min="13075" max="13075" width="6.42578125" style="751" customWidth="1"/>
    <col min="13076" max="13076" width="12.28515625" style="751" customWidth="1"/>
    <col min="13077" max="13077" width="0" style="751" hidden="1" customWidth="1"/>
    <col min="13078" max="13078" width="3.7109375" style="751" customWidth="1"/>
    <col min="13079" max="13079" width="11.140625" style="751" bestFit="1" customWidth="1"/>
    <col min="13080" max="13081" width="10.5703125" style="751"/>
    <col min="13082" max="13082" width="11.140625" style="751" customWidth="1"/>
    <col min="13083" max="13312" width="10.5703125" style="751"/>
    <col min="13313" max="13320" width="0" style="751" hidden="1" customWidth="1"/>
    <col min="13321" max="13321" width="3.7109375" style="751" customWidth="1"/>
    <col min="13322" max="13322" width="3.85546875" style="751" customWidth="1"/>
    <col min="13323" max="13323" width="3.7109375" style="751" customWidth="1"/>
    <col min="13324" max="13324" width="12.7109375" style="751" customWidth="1"/>
    <col min="13325" max="13325" width="52.7109375" style="751" customWidth="1"/>
    <col min="13326" max="13329" width="0" style="751" hidden="1" customWidth="1"/>
    <col min="13330" max="13330" width="12.28515625" style="751" customWidth="1"/>
    <col min="13331" max="13331" width="6.42578125" style="751" customWidth="1"/>
    <col min="13332" max="13332" width="12.28515625" style="751" customWidth="1"/>
    <col min="13333" max="13333" width="0" style="751" hidden="1" customWidth="1"/>
    <col min="13334" max="13334" width="3.7109375" style="751" customWidth="1"/>
    <col min="13335" max="13335" width="11.140625" style="751" bestFit="1" customWidth="1"/>
    <col min="13336" max="13337" width="10.5703125" style="751"/>
    <col min="13338" max="13338" width="11.140625" style="751" customWidth="1"/>
    <col min="13339" max="13568" width="10.5703125" style="751"/>
    <col min="13569" max="13576" width="0" style="751" hidden="1" customWidth="1"/>
    <col min="13577" max="13577" width="3.7109375" style="751" customWidth="1"/>
    <col min="13578" max="13578" width="3.85546875" style="751" customWidth="1"/>
    <col min="13579" max="13579" width="3.7109375" style="751" customWidth="1"/>
    <col min="13580" max="13580" width="12.7109375" style="751" customWidth="1"/>
    <col min="13581" max="13581" width="52.7109375" style="751" customWidth="1"/>
    <col min="13582" max="13585" width="0" style="751" hidden="1" customWidth="1"/>
    <col min="13586" max="13586" width="12.28515625" style="751" customWidth="1"/>
    <col min="13587" max="13587" width="6.42578125" style="751" customWidth="1"/>
    <col min="13588" max="13588" width="12.28515625" style="751" customWidth="1"/>
    <col min="13589" max="13589" width="0" style="751" hidden="1" customWidth="1"/>
    <col min="13590" max="13590" width="3.7109375" style="751" customWidth="1"/>
    <col min="13591" max="13591" width="11.140625" style="751" bestFit="1" customWidth="1"/>
    <col min="13592" max="13593" width="10.5703125" style="751"/>
    <col min="13594" max="13594" width="11.140625" style="751" customWidth="1"/>
    <col min="13595" max="13824" width="10.5703125" style="751"/>
    <col min="13825" max="13832" width="0" style="751" hidden="1" customWidth="1"/>
    <col min="13833" max="13833" width="3.7109375" style="751" customWidth="1"/>
    <col min="13834" max="13834" width="3.85546875" style="751" customWidth="1"/>
    <col min="13835" max="13835" width="3.7109375" style="751" customWidth="1"/>
    <col min="13836" max="13836" width="12.7109375" style="751" customWidth="1"/>
    <col min="13837" max="13837" width="52.7109375" style="751" customWidth="1"/>
    <col min="13838" max="13841" width="0" style="751" hidden="1" customWidth="1"/>
    <col min="13842" max="13842" width="12.28515625" style="751" customWidth="1"/>
    <col min="13843" max="13843" width="6.42578125" style="751" customWidth="1"/>
    <col min="13844" max="13844" width="12.28515625" style="751" customWidth="1"/>
    <col min="13845" max="13845" width="0" style="751" hidden="1" customWidth="1"/>
    <col min="13846" max="13846" width="3.7109375" style="751" customWidth="1"/>
    <col min="13847" max="13847" width="11.140625" style="751" bestFit="1" customWidth="1"/>
    <col min="13848" max="13849" width="10.5703125" style="751"/>
    <col min="13850" max="13850" width="11.140625" style="751" customWidth="1"/>
    <col min="13851" max="14080" width="10.5703125" style="751"/>
    <col min="14081" max="14088" width="0" style="751" hidden="1" customWidth="1"/>
    <col min="14089" max="14089" width="3.7109375" style="751" customWidth="1"/>
    <col min="14090" max="14090" width="3.85546875" style="751" customWidth="1"/>
    <col min="14091" max="14091" width="3.7109375" style="751" customWidth="1"/>
    <col min="14092" max="14092" width="12.7109375" style="751" customWidth="1"/>
    <col min="14093" max="14093" width="52.7109375" style="751" customWidth="1"/>
    <col min="14094" max="14097" width="0" style="751" hidden="1" customWidth="1"/>
    <col min="14098" max="14098" width="12.28515625" style="751" customWidth="1"/>
    <col min="14099" max="14099" width="6.42578125" style="751" customWidth="1"/>
    <col min="14100" max="14100" width="12.28515625" style="751" customWidth="1"/>
    <col min="14101" max="14101" width="0" style="751" hidden="1" customWidth="1"/>
    <col min="14102" max="14102" width="3.7109375" style="751" customWidth="1"/>
    <col min="14103" max="14103" width="11.140625" style="751" bestFit="1" customWidth="1"/>
    <col min="14104" max="14105" width="10.5703125" style="751"/>
    <col min="14106" max="14106" width="11.140625" style="751" customWidth="1"/>
    <col min="14107" max="14336" width="10.5703125" style="751"/>
    <col min="14337" max="14344" width="0" style="751" hidden="1" customWidth="1"/>
    <col min="14345" max="14345" width="3.7109375" style="751" customWidth="1"/>
    <col min="14346" max="14346" width="3.85546875" style="751" customWidth="1"/>
    <col min="14347" max="14347" width="3.7109375" style="751" customWidth="1"/>
    <col min="14348" max="14348" width="12.7109375" style="751" customWidth="1"/>
    <col min="14349" max="14349" width="52.7109375" style="751" customWidth="1"/>
    <col min="14350" max="14353" width="0" style="751" hidden="1" customWidth="1"/>
    <col min="14354" max="14354" width="12.28515625" style="751" customWidth="1"/>
    <col min="14355" max="14355" width="6.42578125" style="751" customWidth="1"/>
    <col min="14356" max="14356" width="12.28515625" style="751" customWidth="1"/>
    <col min="14357" max="14357" width="0" style="751" hidden="1" customWidth="1"/>
    <col min="14358" max="14358" width="3.7109375" style="751" customWidth="1"/>
    <col min="14359" max="14359" width="11.140625" style="751" bestFit="1" customWidth="1"/>
    <col min="14360" max="14361" width="10.5703125" style="751"/>
    <col min="14362" max="14362" width="11.140625" style="751" customWidth="1"/>
    <col min="14363" max="14592" width="10.5703125" style="751"/>
    <col min="14593" max="14600" width="0" style="751" hidden="1" customWidth="1"/>
    <col min="14601" max="14601" width="3.7109375" style="751" customWidth="1"/>
    <col min="14602" max="14602" width="3.85546875" style="751" customWidth="1"/>
    <col min="14603" max="14603" width="3.7109375" style="751" customWidth="1"/>
    <col min="14604" max="14604" width="12.7109375" style="751" customWidth="1"/>
    <col min="14605" max="14605" width="52.7109375" style="751" customWidth="1"/>
    <col min="14606" max="14609" width="0" style="751" hidden="1" customWidth="1"/>
    <col min="14610" max="14610" width="12.28515625" style="751" customWidth="1"/>
    <col min="14611" max="14611" width="6.42578125" style="751" customWidth="1"/>
    <col min="14612" max="14612" width="12.28515625" style="751" customWidth="1"/>
    <col min="14613" max="14613" width="0" style="751" hidden="1" customWidth="1"/>
    <col min="14614" max="14614" width="3.7109375" style="751" customWidth="1"/>
    <col min="14615" max="14615" width="11.140625" style="751" bestFit="1" customWidth="1"/>
    <col min="14616" max="14617" width="10.5703125" style="751"/>
    <col min="14618" max="14618" width="11.140625" style="751" customWidth="1"/>
    <col min="14619" max="14848" width="10.5703125" style="751"/>
    <col min="14849" max="14856" width="0" style="751" hidden="1" customWidth="1"/>
    <col min="14857" max="14857" width="3.7109375" style="751" customWidth="1"/>
    <col min="14858" max="14858" width="3.85546875" style="751" customWidth="1"/>
    <col min="14859" max="14859" width="3.7109375" style="751" customWidth="1"/>
    <col min="14860" max="14860" width="12.7109375" style="751" customWidth="1"/>
    <col min="14861" max="14861" width="52.7109375" style="751" customWidth="1"/>
    <col min="14862" max="14865" width="0" style="751" hidden="1" customWidth="1"/>
    <col min="14866" max="14866" width="12.28515625" style="751" customWidth="1"/>
    <col min="14867" max="14867" width="6.42578125" style="751" customWidth="1"/>
    <col min="14868" max="14868" width="12.28515625" style="751" customWidth="1"/>
    <col min="14869" max="14869" width="0" style="751" hidden="1" customWidth="1"/>
    <col min="14870" max="14870" width="3.7109375" style="751" customWidth="1"/>
    <col min="14871" max="14871" width="11.140625" style="751" bestFit="1" customWidth="1"/>
    <col min="14872" max="14873" width="10.5703125" style="751"/>
    <col min="14874" max="14874" width="11.140625" style="751" customWidth="1"/>
    <col min="14875" max="15104" width="10.5703125" style="751"/>
    <col min="15105" max="15112" width="0" style="751" hidden="1" customWidth="1"/>
    <col min="15113" max="15113" width="3.7109375" style="751" customWidth="1"/>
    <col min="15114" max="15114" width="3.85546875" style="751" customWidth="1"/>
    <col min="15115" max="15115" width="3.7109375" style="751" customWidth="1"/>
    <col min="15116" max="15116" width="12.7109375" style="751" customWidth="1"/>
    <col min="15117" max="15117" width="52.7109375" style="751" customWidth="1"/>
    <col min="15118" max="15121" width="0" style="751" hidden="1" customWidth="1"/>
    <col min="15122" max="15122" width="12.28515625" style="751" customWidth="1"/>
    <col min="15123" max="15123" width="6.42578125" style="751" customWidth="1"/>
    <col min="15124" max="15124" width="12.28515625" style="751" customWidth="1"/>
    <col min="15125" max="15125" width="0" style="751" hidden="1" customWidth="1"/>
    <col min="15126" max="15126" width="3.7109375" style="751" customWidth="1"/>
    <col min="15127" max="15127" width="11.140625" style="751" bestFit="1" customWidth="1"/>
    <col min="15128" max="15129" width="10.5703125" style="751"/>
    <col min="15130" max="15130" width="11.140625" style="751" customWidth="1"/>
    <col min="15131" max="15360" width="10.5703125" style="751"/>
    <col min="15361" max="15368" width="0" style="751" hidden="1" customWidth="1"/>
    <col min="15369" max="15369" width="3.7109375" style="751" customWidth="1"/>
    <col min="15370" max="15370" width="3.85546875" style="751" customWidth="1"/>
    <col min="15371" max="15371" width="3.7109375" style="751" customWidth="1"/>
    <col min="15372" max="15372" width="12.7109375" style="751" customWidth="1"/>
    <col min="15373" max="15373" width="52.7109375" style="751" customWidth="1"/>
    <col min="15374" max="15377" width="0" style="751" hidden="1" customWidth="1"/>
    <col min="15378" max="15378" width="12.28515625" style="751" customWidth="1"/>
    <col min="15379" max="15379" width="6.42578125" style="751" customWidth="1"/>
    <col min="15380" max="15380" width="12.28515625" style="751" customWidth="1"/>
    <col min="15381" max="15381" width="0" style="751" hidden="1" customWidth="1"/>
    <col min="15382" max="15382" width="3.7109375" style="751" customWidth="1"/>
    <col min="15383" max="15383" width="11.140625" style="751" bestFit="1" customWidth="1"/>
    <col min="15384" max="15385" width="10.5703125" style="751"/>
    <col min="15386" max="15386" width="11.140625" style="751" customWidth="1"/>
    <col min="15387" max="15616" width="10.5703125" style="751"/>
    <col min="15617" max="15624" width="0" style="751" hidden="1" customWidth="1"/>
    <col min="15625" max="15625" width="3.7109375" style="751" customWidth="1"/>
    <col min="15626" max="15626" width="3.85546875" style="751" customWidth="1"/>
    <col min="15627" max="15627" width="3.7109375" style="751" customWidth="1"/>
    <col min="15628" max="15628" width="12.7109375" style="751" customWidth="1"/>
    <col min="15629" max="15629" width="52.7109375" style="751" customWidth="1"/>
    <col min="15630" max="15633" width="0" style="751" hidden="1" customWidth="1"/>
    <col min="15634" max="15634" width="12.28515625" style="751" customWidth="1"/>
    <col min="15635" max="15635" width="6.42578125" style="751" customWidth="1"/>
    <col min="15636" max="15636" width="12.28515625" style="751" customWidth="1"/>
    <col min="15637" max="15637" width="0" style="751" hidden="1" customWidth="1"/>
    <col min="15638" max="15638" width="3.7109375" style="751" customWidth="1"/>
    <col min="15639" max="15639" width="11.140625" style="751" bestFit="1" customWidth="1"/>
    <col min="15640" max="15641" width="10.5703125" style="751"/>
    <col min="15642" max="15642" width="11.140625" style="751" customWidth="1"/>
    <col min="15643" max="15872" width="10.5703125" style="751"/>
    <col min="15873" max="15880" width="0" style="751" hidden="1" customWidth="1"/>
    <col min="15881" max="15881" width="3.7109375" style="751" customWidth="1"/>
    <col min="15882" max="15882" width="3.85546875" style="751" customWidth="1"/>
    <col min="15883" max="15883" width="3.7109375" style="751" customWidth="1"/>
    <col min="15884" max="15884" width="12.7109375" style="751" customWidth="1"/>
    <col min="15885" max="15885" width="52.7109375" style="751" customWidth="1"/>
    <col min="15886" max="15889" width="0" style="751" hidden="1" customWidth="1"/>
    <col min="15890" max="15890" width="12.28515625" style="751" customWidth="1"/>
    <col min="15891" max="15891" width="6.42578125" style="751" customWidth="1"/>
    <col min="15892" max="15892" width="12.28515625" style="751" customWidth="1"/>
    <col min="15893" max="15893" width="0" style="751" hidden="1" customWidth="1"/>
    <col min="15894" max="15894" width="3.7109375" style="751" customWidth="1"/>
    <col min="15895" max="15895" width="11.140625" style="751" bestFit="1" customWidth="1"/>
    <col min="15896" max="15897" width="10.5703125" style="751"/>
    <col min="15898" max="15898" width="11.140625" style="751" customWidth="1"/>
    <col min="15899" max="16128" width="10.5703125" style="751"/>
    <col min="16129" max="16136" width="0" style="751" hidden="1" customWidth="1"/>
    <col min="16137" max="16137" width="3.7109375" style="751" customWidth="1"/>
    <col min="16138" max="16138" width="3.85546875" style="751" customWidth="1"/>
    <col min="16139" max="16139" width="3.7109375" style="751" customWidth="1"/>
    <col min="16140" max="16140" width="12.7109375" style="751" customWidth="1"/>
    <col min="16141" max="16141" width="52.7109375" style="751" customWidth="1"/>
    <col min="16142" max="16145" width="0" style="751" hidden="1" customWidth="1"/>
    <col min="16146" max="16146" width="12.28515625" style="751" customWidth="1"/>
    <col min="16147" max="16147" width="6.42578125" style="751" customWidth="1"/>
    <col min="16148" max="16148" width="12.28515625" style="751" customWidth="1"/>
    <col min="16149" max="16149" width="0" style="751" hidden="1" customWidth="1"/>
    <col min="16150" max="16150" width="3.7109375" style="751" customWidth="1"/>
    <col min="16151" max="16151" width="11.140625" style="751" bestFit="1" customWidth="1"/>
    <col min="16152" max="16153" width="10.5703125" style="751"/>
    <col min="16154" max="16154" width="11.140625" style="751" customWidth="1"/>
    <col min="16155" max="16384" width="10.5703125" style="751"/>
  </cols>
  <sheetData>
    <row r="1" spans="1:34" hidden="1">
      <c r="Q1" s="731"/>
      <c r="R1" s="731"/>
    </row>
    <row r="2" spans="1:34" hidden="1">
      <c r="U2" s="731"/>
    </row>
    <row r="3" spans="1:34" hidden="1"/>
    <row r="4" spans="1:34" ht="3" customHeight="1">
      <c r="J4" s="652"/>
      <c r="K4" s="652"/>
      <c r="L4" s="717"/>
      <c r="M4" s="717"/>
      <c r="N4" s="717"/>
      <c r="O4" s="755"/>
      <c r="P4" s="755"/>
      <c r="Q4" s="755"/>
      <c r="R4" s="755"/>
      <c r="S4" s="755"/>
      <c r="T4" s="755"/>
      <c r="U4" s="755"/>
    </row>
    <row r="5" spans="1:34" ht="26.1" customHeight="1">
      <c r="J5" s="652"/>
      <c r="K5" s="652"/>
      <c r="L5" s="1301" t="s">
        <v>717</v>
      </c>
      <c r="M5" s="1301"/>
      <c r="N5" s="1301"/>
      <c r="O5" s="1301"/>
      <c r="P5" s="1301"/>
      <c r="Q5" s="1301"/>
      <c r="R5" s="1301"/>
      <c r="S5" s="1301"/>
      <c r="T5" s="1301"/>
      <c r="U5" s="633"/>
    </row>
    <row r="6" spans="1:34" ht="3" customHeight="1">
      <c r="J6" s="652"/>
      <c r="K6" s="652"/>
      <c r="L6" s="717"/>
      <c r="M6" s="717"/>
      <c r="N6" s="717"/>
      <c r="O6" s="718"/>
      <c r="P6" s="718"/>
      <c r="Q6" s="718"/>
      <c r="R6" s="718"/>
      <c r="S6" s="718"/>
      <c r="T6" s="718"/>
      <c r="U6" s="718"/>
      <c r="V6" s="755"/>
    </row>
    <row r="7" spans="1:34" ht="33.75">
      <c r="J7" s="652"/>
      <c r="K7" s="652"/>
      <c r="L7" s="717"/>
      <c r="M7" s="586" t="s">
        <v>651</v>
      </c>
      <c r="N7" s="717"/>
      <c r="O7" s="1312"/>
      <c r="P7" s="1313"/>
      <c r="Q7" s="1313"/>
      <c r="R7" s="1313"/>
      <c r="S7" s="1313"/>
      <c r="T7" s="1314"/>
      <c r="U7" s="730"/>
      <c r="V7" s="755"/>
    </row>
    <row r="8" spans="1:34" s="776" customFormat="1" ht="5.25">
      <c r="A8" s="759"/>
      <c r="B8" s="759"/>
      <c r="C8" s="759"/>
      <c r="D8" s="759"/>
      <c r="E8" s="759"/>
      <c r="F8" s="759"/>
      <c r="G8" s="758"/>
      <c r="H8" s="758"/>
      <c r="I8" s="747"/>
      <c r="J8" s="748"/>
      <c r="K8" s="748"/>
      <c r="L8" s="749"/>
      <c r="M8" s="749"/>
      <c r="N8" s="749"/>
      <c r="O8" s="779"/>
      <c r="P8" s="779"/>
      <c r="Q8" s="779"/>
      <c r="R8" s="779"/>
      <c r="S8" s="779"/>
      <c r="T8" s="779"/>
      <c r="U8" s="780"/>
      <c r="V8" s="781"/>
      <c r="X8" s="759"/>
      <c r="Y8" s="759"/>
      <c r="Z8" s="759"/>
      <c r="AA8" s="759"/>
      <c r="AB8" s="759"/>
      <c r="AC8" s="759"/>
      <c r="AD8" s="759"/>
      <c r="AE8" s="759"/>
      <c r="AF8" s="759"/>
      <c r="AG8" s="759"/>
      <c r="AH8" s="759"/>
    </row>
    <row r="9" spans="1:34" s="746" customFormat="1" ht="5.25" hidden="1">
      <c r="A9" s="1121"/>
      <c r="B9" s="1121"/>
      <c r="C9" s="1121"/>
      <c r="D9" s="1121"/>
      <c r="E9" s="1121"/>
      <c r="F9" s="1121"/>
      <c r="G9" s="1121"/>
      <c r="H9" s="1121"/>
      <c r="L9" s="1172"/>
      <c r="M9" s="1046"/>
      <c r="O9" s="1277"/>
      <c r="P9" s="1277"/>
      <c r="Q9" s="1277"/>
      <c r="R9" s="1277"/>
      <c r="S9" s="1277"/>
      <c r="T9" s="1277"/>
      <c r="U9" s="780"/>
      <c r="V9" s="780"/>
      <c r="X9" s="1121"/>
      <c r="Y9" s="1121"/>
      <c r="Z9" s="1121"/>
      <c r="AA9" s="1121"/>
      <c r="AB9" s="1121"/>
    </row>
    <row r="10" spans="1:34" s="539" customFormat="1" ht="18.75">
      <c r="A10" s="734"/>
      <c r="B10" s="734"/>
      <c r="C10" s="734"/>
      <c r="D10" s="734"/>
      <c r="E10" s="734"/>
      <c r="F10" s="734"/>
      <c r="G10" s="734"/>
      <c r="H10" s="734"/>
      <c r="L10" s="469"/>
      <c r="M10" s="586" t="str">
        <f>"Дата подачи заявления об "&amp;IF(datePr_ch="","утверждении","изменении") &amp; " тарифов"</f>
        <v>Дата подачи заявления об утверждении тарифов</v>
      </c>
      <c r="N10" s="1125"/>
      <c r="O10" s="1278" t="str">
        <f>IF(datePr_ch="",IF(datePr="","",datePr),datePr_ch)</f>
        <v>25.04.2022</v>
      </c>
      <c r="P10" s="1278"/>
      <c r="Q10" s="1278"/>
      <c r="R10" s="1278"/>
      <c r="S10" s="1278"/>
      <c r="T10" s="1278"/>
      <c r="U10" s="730"/>
      <c r="V10" s="730"/>
      <c r="W10" s="489"/>
      <c r="X10" s="734"/>
      <c r="Y10" s="734"/>
      <c r="Z10" s="734"/>
      <c r="AA10" s="734"/>
      <c r="AB10" s="734"/>
      <c r="AC10" s="734"/>
      <c r="AD10" s="734"/>
      <c r="AE10" s="734"/>
      <c r="AF10" s="734"/>
      <c r="AG10" s="734"/>
      <c r="AH10" s="734"/>
    </row>
    <row r="11" spans="1:34" s="539" customFormat="1" ht="22.5">
      <c r="A11" s="734"/>
      <c r="B11" s="734"/>
      <c r="C11" s="734"/>
      <c r="D11" s="734"/>
      <c r="E11" s="734"/>
      <c r="F11" s="734"/>
      <c r="G11" s="734"/>
      <c r="H11" s="734"/>
      <c r="L11" s="724"/>
      <c r="M11" s="586" t="str">
        <f>"Номер подачи заявления об "&amp;IF(numberPr_ch="","утверждении","изменении") &amp; " тарифов"</f>
        <v>Номер подачи заявления об утверждении тарифов</v>
      </c>
      <c r="N11" s="1125"/>
      <c r="O11" s="1278" t="str">
        <f>IF(numberPr_ch="",IF(numberPr="","",numberPr),numberPr_ch)</f>
        <v>031/СН/2022</v>
      </c>
      <c r="P11" s="1278"/>
      <c r="Q11" s="1278"/>
      <c r="R11" s="1278"/>
      <c r="S11" s="1278"/>
      <c r="T11" s="1278"/>
      <c r="U11" s="730"/>
      <c r="V11" s="730"/>
      <c r="W11" s="489"/>
      <c r="X11" s="734"/>
      <c r="Y11" s="734"/>
      <c r="Z11" s="734"/>
      <c r="AA11" s="734"/>
      <c r="AB11" s="734"/>
      <c r="AC11" s="734"/>
      <c r="AD11" s="734"/>
      <c r="AE11" s="734"/>
      <c r="AF11" s="734"/>
      <c r="AG11" s="734"/>
      <c r="AH11" s="734"/>
    </row>
    <row r="12" spans="1:34" s="746" customFormat="1" ht="5.25" hidden="1">
      <c r="A12" s="1121"/>
      <c r="B12" s="1121"/>
      <c r="C12" s="1121"/>
      <c r="D12" s="1121"/>
      <c r="E12" s="1121"/>
      <c r="F12" s="1121"/>
      <c r="G12" s="1121"/>
      <c r="H12" s="1121"/>
      <c r="L12" s="1172"/>
      <c r="M12" s="1046"/>
      <c r="O12" s="1277"/>
      <c r="P12" s="1277"/>
      <c r="Q12" s="1277"/>
      <c r="R12" s="1277"/>
      <c r="S12" s="1277"/>
      <c r="T12" s="1277"/>
      <c r="U12" s="780"/>
      <c r="V12" s="780"/>
      <c r="X12" s="1121"/>
      <c r="Y12" s="1121"/>
      <c r="Z12" s="1121"/>
      <c r="AA12" s="1121"/>
      <c r="AB12" s="1121"/>
    </row>
    <row r="13" spans="1:34" s="539" customFormat="1" ht="11.25">
      <c r="A13" s="734"/>
      <c r="B13" s="734"/>
      <c r="C13" s="734"/>
      <c r="D13" s="734"/>
      <c r="E13" s="734"/>
      <c r="F13" s="734"/>
      <c r="G13" s="734"/>
      <c r="H13" s="734"/>
      <c r="L13" s="1302"/>
      <c r="M13" s="1302"/>
      <c r="N13" s="742"/>
      <c r="O13" s="730"/>
      <c r="P13" s="730"/>
      <c r="Q13" s="730"/>
      <c r="R13" s="730"/>
      <c r="S13" s="730"/>
      <c r="T13" s="730"/>
      <c r="U13" s="733" t="s">
        <v>371</v>
      </c>
      <c r="X13" s="734"/>
      <c r="Y13" s="734"/>
      <c r="Z13" s="734"/>
      <c r="AA13" s="734"/>
      <c r="AB13" s="734"/>
      <c r="AC13" s="734"/>
      <c r="AD13" s="734"/>
      <c r="AE13" s="734"/>
      <c r="AF13" s="734"/>
      <c r="AG13" s="734"/>
      <c r="AH13" s="734"/>
    </row>
    <row r="14" spans="1:34">
      <c r="J14" s="652"/>
      <c r="K14" s="652"/>
      <c r="L14" s="717"/>
      <c r="M14" s="717"/>
      <c r="N14" s="472"/>
      <c r="O14" s="1279"/>
      <c r="P14" s="1279"/>
      <c r="Q14" s="1279"/>
      <c r="R14" s="1279"/>
      <c r="S14" s="1279"/>
      <c r="T14" s="1279"/>
      <c r="U14" s="1279"/>
    </row>
    <row r="15" spans="1:34">
      <c r="J15" s="652"/>
      <c r="K15" s="652"/>
      <c r="L15" s="1231" t="s">
        <v>445</v>
      </c>
      <c r="M15" s="1231"/>
      <c r="N15" s="1231"/>
      <c r="O15" s="1231"/>
      <c r="P15" s="1231"/>
      <c r="Q15" s="1231"/>
      <c r="R15" s="1231"/>
      <c r="S15" s="1231"/>
      <c r="T15" s="1231"/>
      <c r="U15" s="1231"/>
      <c r="V15" s="1231"/>
      <c r="W15" s="1231" t="s">
        <v>446</v>
      </c>
    </row>
    <row r="16" spans="1:34" ht="14.25" customHeight="1">
      <c r="J16" s="652"/>
      <c r="K16" s="652"/>
      <c r="L16" s="1285" t="s">
        <v>91</v>
      </c>
      <c r="M16" s="1285" t="s">
        <v>602</v>
      </c>
      <c r="N16" s="630"/>
      <c r="O16" s="1286" t="s">
        <v>604</v>
      </c>
      <c r="P16" s="1287"/>
      <c r="Q16" s="1287"/>
      <c r="R16" s="1287"/>
      <c r="S16" s="1287"/>
      <c r="T16" s="1288"/>
      <c r="U16" s="1296" t="s">
        <v>339</v>
      </c>
      <c r="V16" s="1282" t="s">
        <v>274</v>
      </c>
      <c r="W16" s="1231"/>
    </row>
    <row r="17" spans="1:36" ht="14.25" customHeight="1">
      <c r="J17" s="652"/>
      <c r="K17" s="652"/>
      <c r="L17" s="1285"/>
      <c r="M17" s="1285"/>
      <c r="N17" s="631"/>
      <c r="O17" s="1291" t="s">
        <v>578</v>
      </c>
      <c r="P17" s="1289" t="s">
        <v>270</v>
      </c>
      <c r="Q17" s="1290"/>
      <c r="R17" s="1293" t="s">
        <v>615</v>
      </c>
      <c r="S17" s="1294"/>
      <c r="T17" s="1295"/>
      <c r="U17" s="1297"/>
      <c r="V17" s="1283"/>
      <c r="W17" s="1231"/>
    </row>
    <row r="18" spans="1:36" ht="33.75" customHeight="1">
      <c r="J18" s="652"/>
      <c r="K18" s="652"/>
      <c r="L18" s="1285"/>
      <c r="M18" s="1285"/>
      <c r="N18" s="632"/>
      <c r="O18" s="1292"/>
      <c r="P18" s="719" t="s">
        <v>579</v>
      </c>
      <c r="Q18" s="719" t="s">
        <v>6</v>
      </c>
      <c r="R18" s="743" t="s">
        <v>273</v>
      </c>
      <c r="S18" s="1280" t="s">
        <v>272</v>
      </c>
      <c r="T18" s="1281"/>
      <c r="U18" s="1298"/>
      <c r="V18" s="1284"/>
      <c r="W18" s="1231"/>
    </row>
    <row r="19" spans="1:36">
      <c r="J19" s="652"/>
      <c r="K19" s="538">
        <v>1</v>
      </c>
      <c r="L19" s="616" t="s">
        <v>92</v>
      </c>
      <c r="M19" s="616" t="s">
        <v>48</v>
      </c>
      <c r="N19" s="618" t="str">
        <f ca="1">OFFSET(N19,0,-1)</f>
        <v>2</v>
      </c>
      <c r="O19" s="741">
        <f ca="1">OFFSET(O19,0,-1)+1</f>
        <v>3</v>
      </c>
      <c r="P19" s="741">
        <f ca="1">OFFSET(P19,0,-1)+1</f>
        <v>4</v>
      </c>
      <c r="Q19" s="741">
        <f ca="1">OFFSET(Q19,0,-1)+1</f>
        <v>5</v>
      </c>
      <c r="R19" s="741">
        <f ca="1">OFFSET(R19,0,-1)+1</f>
        <v>6</v>
      </c>
      <c r="S19" s="1303">
        <f ca="1">OFFSET(S19,0,-1)+1</f>
        <v>7</v>
      </c>
      <c r="T19" s="1303"/>
      <c r="U19" s="741">
        <f ca="1">OFFSET(U19,0,-2)+1</f>
        <v>8</v>
      </c>
      <c r="V19" s="618">
        <f ca="1">OFFSET(V19,0,-1)</f>
        <v>8</v>
      </c>
      <c r="W19" s="741">
        <f ca="1">OFFSET(W19,0,-1)+1</f>
        <v>9</v>
      </c>
    </row>
    <row r="20" spans="1:36" ht="22.5">
      <c r="A20" s="1304">
        <v>1</v>
      </c>
      <c r="B20" s="831"/>
      <c r="C20" s="831"/>
      <c r="D20" s="831"/>
      <c r="E20" s="832"/>
      <c r="F20" s="833"/>
      <c r="G20" s="833"/>
      <c r="H20" s="833"/>
      <c r="I20" s="834"/>
      <c r="J20" s="829"/>
      <c r="K20" s="836"/>
      <c r="L20" s="744">
        <f>mergeValue(A20)</f>
        <v>1</v>
      </c>
      <c r="M20" s="610" t="s">
        <v>19</v>
      </c>
      <c r="N20" s="615"/>
      <c r="O20" s="1305"/>
      <c r="P20" s="1305"/>
      <c r="Q20" s="1305"/>
      <c r="R20" s="1305"/>
      <c r="S20" s="1305"/>
      <c r="T20" s="1305"/>
      <c r="U20" s="1305"/>
      <c r="V20" s="1305"/>
      <c r="W20" s="1129" t="s">
        <v>718</v>
      </c>
      <c r="Y20" s="777"/>
      <c r="Z20" s="777" t="str">
        <f t="shared" ref="Z20:Z33" si="0">IF(M20="","",M20 )</f>
        <v>Наименование тарифа</v>
      </c>
      <c r="AA20" s="777"/>
      <c r="AB20" s="777"/>
      <c r="AC20" s="777"/>
      <c r="AI20" s="759"/>
      <c r="AJ20" s="759"/>
    </row>
    <row r="21" spans="1:36" ht="22.5">
      <c r="A21" s="1304"/>
      <c r="B21" s="1304">
        <v>1</v>
      </c>
      <c r="C21" s="831"/>
      <c r="D21" s="831"/>
      <c r="E21" s="833"/>
      <c r="F21" s="833"/>
      <c r="G21" s="833"/>
      <c r="H21" s="833"/>
      <c r="I21" s="828"/>
      <c r="J21" s="827"/>
      <c r="K21" s="830"/>
      <c r="L21" s="744" t="str">
        <f>mergeValue(A21) &amp;"."&amp; mergeValue(B21)</f>
        <v>1.1</v>
      </c>
      <c r="M21" s="658" t="s">
        <v>15</v>
      </c>
      <c r="N21" s="615"/>
      <c r="O21" s="1305"/>
      <c r="P21" s="1305"/>
      <c r="Q21" s="1305"/>
      <c r="R21" s="1305"/>
      <c r="S21" s="1305"/>
      <c r="T21" s="1305"/>
      <c r="U21" s="1305"/>
      <c r="V21" s="1305"/>
      <c r="W21" s="1129" t="s">
        <v>459</v>
      </c>
      <c r="Y21" s="777"/>
      <c r="Z21" s="777" t="str">
        <f t="shared" si="0"/>
        <v>Территория действия тарифа</v>
      </c>
      <c r="AA21" s="777"/>
      <c r="AB21" s="777"/>
      <c r="AC21" s="777"/>
      <c r="AI21" s="759"/>
      <c r="AJ21" s="759"/>
    </row>
    <row r="22" spans="1:36" ht="22.5">
      <c r="A22" s="1304"/>
      <c r="B22" s="1304"/>
      <c r="C22" s="1304">
        <v>1</v>
      </c>
      <c r="D22" s="831"/>
      <c r="E22" s="833"/>
      <c r="F22" s="833"/>
      <c r="G22" s="833"/>
      <c r="H22" s="833"/>
      <c r="I22" s="835"/>
      <c r="J22" s="827"/>
      <c r="K22" s="830"/>
      <c r="L22" s="744" t="str">
        <f>mergeValue(A22) &amp;"."&amp; mergeValue(B22)&amp;"."&amp; mergeValue(C22)</f>
        <v>1.1.1</v>
      </c>
      <c r="M22" s="659" t="s">
        <v>7</v>
      </c>
      <c r="N22" s="615"/>
      <c r="O22" s="1305"/>
      <c r="P22" s="1305"/>
      <c r="Q22" s="1305"/>
      <c r="R22" s="1305"/>
      <c r="S22" s="1305"/>
      <c r="T22" s="1305"/>
      <c r="U22" s="1305"/>
      <c r="V22" s="1305"/>
      <c r="W22" s="1129" t="s">
        <v>600</v>
      </c>
      <c r="Y22" s="777"/>
      <c r="Z22" s="777" t="str">
        <f t="shared" si="0"/>
        <v xml:space="preserve">Наименование системы теплоснабжения </v>
      </c>
      <c r="AA22" s="777"/>
      <c r="AB22" s="777"/>
      <c r="AC22" s="777"/>
      <c r="AI22" s="759"/>
      <c r="AJ22" s="759"/>
    </row>
    <row r="23" spans="1:36" ht="22.5">
      <c r="A23" s="1304"/>
      <c r="B23" s="1304"/>
      <c r="C23" s="1304"/>
      <c r="D23" s="1304">
        <v>1</v>
      </c>
      <c r="E23" s="833"/>
      <c r="F23" s="833"/>
      <c r="G23" s="833"/>
      <c r="H23" s="833"/>
      <c r="I23" s="835"/>
      <c r="J23" s="827"/>
      <c r="K23" s="830"/>
      <c r="L23" s="744" t="str">
        <f>mergeValue(A23) &amp;"."&amp; mergeValue(B23)&amp;"."&amp; mergeValue(C23)&amp;"."&amp; mergeValue(D23)</f>
        <v>1.1.1.1</v>
      </c>
      <c r="M23" s="660" t="s">
        <v>21</v>
      </c>
      <c r="N23" s="615"/>
      <c r="O23" s="1305"/>
      <c r="P23" s="1305"/>
      <c r="Q23" s="1305"/>
      <c r="R23" s="1305"/>
      <c r="S23" s="1305"/>
      <c r="T23" s="1305"/>
      <c r="U23" s="1305"/>
      <c r="V23" s="1305"/>
      <c r="W23" s="1129" t="s">
        <v>601</v>
      </c>
      <c r="Y23" s="777"/>
      <c r="Z23" s="777" t="str">
        <f t="shared" si="0"/>
        <v xml:space="preserve">Источник тепловой энергии  </v>
      </c>
      <c r="AA23" s="777"/>
      <c r="AB23" s="777"/>
      <c r="AC23" s="777"/>
      <c r="AI23" s="759"/>
      <c r="AJ23" s="759"/>
    </row>
    <row r="24" spans="1:36" ht="78.75">
      <c r="A24" s="1304"/>
      <c r="B24" s="1304"/>
      <c r="C24" s="1304"/>
      <c r="D24" s="1304"/>
      <c r="E24" s="1304">
        <v>1</v>
      </c>
      <c r="F24" s="833"/>
      <c r="G24" s="833"/>
      <c r="H24" s="831">
        <v>1</v>
      </c>
      <c r="I24" s="1304">
        <v>1</v>
      </c>
      <c r="J24" s="833"/>
      <c r="K24" s="838"/>
      <c r="L24" s="744" t="str">
        <f>mergeValue(A24) &amp;"."&amp; mergeValue(B24)&amp;"."&amp; mergeValue(C24)&amp;"."&amp; mergeValue(D24)&amp;"."&amp; mergeValue(E24)</f>
        <v>1.1.1.1.1</v>
      </c>
      <c r="M24" s="524" t="s">
        <v>8</v>
      </c>
      <c r="N24" s="615"/>
      <c r="O24" s="1306"/>
      <c r="P24" s="1306"/>
      <c r="Q24" s="1306"/>
      <c r="R24" s="1306"/>
      <c r="S24" s="1306"/>
      <c r="T24" s="1306"/>
      <c r="U24" s="1306"/>
      <c r="V24" s="1306"/>
      <c r="W24" s="1129" t="s">
        <v>719</v>
      </c>
      <c r="Y24" s="777"/>
      <c r="Z24" s="777" t="str">
        <f t="shared" si="0"/>
        <v>Схема подключения теплопотребляющей установки к коллектору источника тепловой энергии</v>
      </c>
      <c r="AA24" s="777"/>
      <c r="AB24" s="777"/>
      <c r="AC24" s="777"/>
      <c r="AI24" s="759"/>
      <c r="AJ24" s="759"/>
    </row>
    <row r="25" spans="1:36" ht="33.75">
      <c r="A25" s="1304"/>
      <c r="B25" s="1304"/>
      <c r="C25" s="1304"/>
      <c r="D25" s="1304"/>
      <c r="E25" s="1304"/>
      <c r="F25" s="1304">
        <v>1</v>
      </c>
      <c r="G25" s="831"/>
      <c r="H25" s="831"/>
      <c r="I25" s="1304"/>
      <c r="J25" s="1304">
        <v>1</v>
      </c>
      <c r="K25" s="839"/>
      <c r="L25" s="744" t="str">
        <f>mergeValue(A25) &amp;"."&amp; mergeValue(B25)&amp;"."&amp; mergeValue(C25)&amp;"."&amp; mergeValue(D25)&amp;"."&amp; mergeValue(E25)&amp;"."&amp; mergeValue(F25)</f>
        <v>1.1.1.1.1.1</v>
      </c>
      <c r="M25" s="525" t="s">
        <v>9</v>
      </c>
      <c r="N25" s="615"/>
      <c r="O25" s="1306"/>
      <c r="P25" s="1306"/>
      <c r="Q25" s="1306"/>
      <c r="R25" s="1306"/>
      <c r="S25" s="1306"/>
      <c r="T25" s="1306"/>
      <c r="U25" s="1306"/>
      <c r="V25" s="1306"/>
      <c r="W25" s="1129" t="s">
        <v>720</v>
      </c>
      <c r="Y25" s="777"/>
      <c r="Z25" s="777" t="str">
        <f t="shared" si="0"/>
        <v>Группа потребителей</v>
      </c>
      <c r="AA25" s="777"/>
      <c r="AB25" s="777"/>
      <c r="AC25" s="777"/>
      <c r="AI25" s="759"/>
      <c r="AJ25" s="759"/>
    </row>
    <row r="26" spans="1:36" ht="122.1" customHeight="1">
      <c r="A26" s="1304"/>
      <c r="B26" s="1304"/>
      <c r="C26" s="1304"/>
      <c r="D26" s="1304"/>
      <c r="E26" s="1304"/>
      <c r="F26" s="1304"/>
      <c r="G26" s="831">
        <v>1</v>
      </c>
      <c r="H26" s="831"/>
      <c r="I26" s="1304"/>
      <c r="J26" s="1304"/>
      <c r="K26" s="839">
        <v>1</v>
      </c>
      <c r="L26" s="744" t="str">
        <f>mergeValue(A26) &amp;"."&amp; mergeValue(B26)&amp;"."&amp; mergeValue(C26)&amp;"."&amp; mergeValue(D26)&amp;"."&amp; mergeValue(E26)&amp;"."&amp; mergeValue(F26)&amp;"."&amp; mergeValue(G26)</f>
        <v>1.1.1.1.1.1.1</v>
      </c>
      <c r="M26" s="1088"/>
      <c r="N26" s="615"/>
      <c r="O26" s="726"/>
      <c r="P26" s="726"/>
      <c r="Q26" s="1040"/>
      <c r="R26" s="1299"/>
      <c r="S26" s="1300" t="s">
        <v>83</v>
      </c>
      <c r="T26" s="1299"/>
      <c r="U26" s="1300" t="s">
        <v>84</v>
      </c>
      <c r="V26" s="726"/>
      <c r="W26" s="1274" t="s">
        <v>721</v>
      </c>
      <c r="X26" s="759" t="str">
        <f>strCheckDate(O27:V27)</f>
        <v/>
      </c>
      <c r="Y26" s="777"/>
      <c r="Z26" s="777" t="str">
        <f t="shared" si="0"/>
        <v/>
      </c>
      <c r="AA26" s="777"/>
      <c r="AB26" s="777"/>
      <c r="AC26" s="777"/>
      <c r="AI26" s="759"/>
      <c r="AJ26" s="759"/>
    </row>
    <row r="27" spans="1:36" ht="11.25" hidden="1">
      <c r="A27" s="1304"/>
      <c r="B27" s="1304"/>
      <c r="C27" s="1304"/>
      <c r="D27" s="1304"/>
      <c r="E27" s="1304"/>
      <c r="F27" s="1304"/>
      <c r="G27" s="831"/>
      <c r="H27" s="831"/>
      <c r="I27" s="1304"/>
      <c r="J27" s="1304"/>
      <c r="K27" s="839"/>
      <c r="L27" s="752"/>
      <c r="M27" s="615"/>
      <c r="N27" s="615"/>
      <c r="O27" s="726"/>
      <c r="P27" s="726"/>
      <c r="Q27" s="732" t="str">
        <f>R26 &amp; "-" &amp; T26</f>
        <v>-</v>
      </c>
      <c r="R27" s="1299"/>
      <c r="S27" s="1300"/>
      <c r="T27" s="1299"/>
      <c r="U27" s="1300"/>
      <c r="V27" s="726"/>
      <c r="W27" s="1275"/>
      <c r="Y27" s="777"/>
      <c r="Z27" s="777" t="str">
        <f t="shared" si="0"/>
        <v/>
      </c>
      <c r="AA27" s="777"/>
      <c r="AB27" s="777"/>
      <c r="AC27" s="777"/>
      <c r="AI27" s="759"/>
      <c r="AJ27" s="759"/>
    </row>
    <row r="28" spans="1:36" ht="15" customHeight="1">
      <c r="A28" s="1304"/>
      <c r="B28" s="1304"/>
      <c r="C28" s="1304"/>
      <c r="D28" s="1304"/>
      <c r="E28" s="1304"/>
      <c r="F28" s="1304"/>
      <c r="G28" s="833"/>
      <c r="H28" s="831"/>
      <c r="I28" s="1304"/>
      <c r="J28" s="1304"/>
      <c r="K28" s="838"/>
      <c r="L28" s="654"/>
      <c r="M28" s="527" t="s">
        <v>24</v>
      </c>
      <c r="N28" s="728"/>
      <c r="O28" s="728"/>
      <c r="P28" s="728"/>
      <c r="Q28" s="728"/>
      <c r="R28" s="728"/>
      <c r="S28" s="728"/>
      <c r="T28" s="728"/>
      <c r="U28" s="728"/>
      <c r="V28" s="725"/>
      <c r="W28" s="1276"/>
      <c r="Y28" s="777"/>
      <c r="Z28" s="777" t="str">
        <f t="shared" si="0"/>
        <v>Добавить вид теплоносителя (параметры теплоносителя)</v>
      </c>
      <c r="AA28" s="777"/>
      <c r="AB28" s="777"/>
      <c r="AC28" s="777"/>
      <c r="AI28" s="759"/>
      <c r="AJ28" s="759"/>
    </row>
    <row r="29" spans="1:36" ht="15" customHeight="1">
      <c r="A29" s="1304"/>
      <c r="B29" s="1304"/>
      <c r="C29" s="1304"/>
      <c r="D29" s="1304"/>
      <c r="E29" s="1304"/>
      <c r="F29" s="833"/>
      <c r="G29" s="833"/>
      <c r="H29" s="831"/>
      <c r="I29" s="1304"/>
      <c r="J29" s="833"/>
      <c r="K29" s="838"/>
      <c r="L29" s="654"/>
      <c r="M29" s="526" t="s">
        <v>10</v>
      </c>
      <c r="N29" s="728"/>
      <c r="O29" s="728"/>
      <c r="P29" s="728"/>
      <c r="Q29" s="728"/>
      <c r="R29" s="728"/>
      <c r="S29" s="728"/>
      <c r="T29" s="728"/>
      <c r="U29" s="727"/>
      <c r="V29" s="728"/>
      <c r="W29" s="634"/>
      <c r="Y29" s="777"/>
      <c r="Z29" s="777" t="str">
        <f t="shared" si="0"/>
        <v>Добавить группу потребителей</v>
      </c>
      <c r="AA29" s="777"/>
      <c r="AB29" s="777"/>
      <c r="AC29" s="777"/>
      <c r="AI29" s="759"/>
      <c r="AJ29" s="759"/>
    </row>
    <row r="30" spans="1:36" ht="15" customHeight="1">
      <c r="A30" s="1304"/>
      <c r="B30" s="1304"/>
      <c r="C30" s="1304"/>
      <c r="D30" s="1304"/>
      <c r="E30" s="837"/>
      <c r="F30" s="833"/>
      <c r="G30" s="833"/>
      <c r="H30" s="833"/>
      <c r="I30" s="829"/>
      <c r="J30" s="826"/>
      <c r="K30" s="836"/>
      <c r="L30" s="654"/>
      <c r="M30" s="723" t="s">
        <v>11</v>
      </c>
      <c r="N30" s="728"/>
      <c r="O30" s="728"/>
      <c r="P30" s="728"/>
      <c r="Q30" s="728"/>
      <c r="R30" s="728"/>
      <c r="S30" s="728"/>
      <c r="T30" s="728"/>
      <c r="U30" s="727"/>
      <c r="V30" s="728"/>
      <c r="W30" s="634"/>
      <c r="Y30" s="777"/>
      <c r="Z30" s="777" t="str">
        <f t="shared" si="0"/>
        <v>Добавить схему подключения</v>
      </c>
      <c r="AA30" s="777"/>
      <c r="AB30" s="777"/>
      <c r="AC30" s="777"/>
      <c r="AI30" s="759"/>
      <c r="AJ30" s="759"/>
    </row>
    <row r="31" spans="1:36" ht="15" customHeight="1">
      <c r="A31" s="1304"/>
      <c r="B31" s="1304"/>
      <c r="C31" s="1304"/>
      <c r="D31" s="837"/>
      <c r="E31" s="837"/>
      <c r="F31" s="833"/>
      <c r="G31" s="833"/>
      <c r="H31" s="833"/>
      <c r="I31" s="829"/>
      <c r="J31" s="826"/>
      <c r="K31" s="836"/>
      <c r="L31" s="654"/>
      <c r="M31" s="722" t="s">
        <v>16</v>
      </c>
      <c r="N31" s="728"/>
      <c r="O31" s="728"/>
      <c r="P31" s="728"/>
      <c r="Q31" s="728"/>
      <c r="R31" s="728"/>
      <c r="S31" s="728"/>
      <c r="T31" s="728"/>
      <c r="U31" s="727"/>
      <c r="V31" s="728"/>
      <c r="W31" s="634"/>
      <c r="Y31" s="777"/>
      <c r="Z31" s="777" t="str">
        <f t="shared" si="0"/>
        <v>Добавить источник тепловой энергии</v>
      </c>
      <c r="AA31" s="777"/>
      <c r="AB31" s="777"/>
      <c r="AC31" s="777"/>
      <c r="AI31" s="759"/>
      <c r="AJ31" s="759"/>
    </row>
    <row r="32" spans="1:36" ht="15" customHeight="1">
      <c r="A32" s="1304"/>
      <c r="B32" s="1304"/>
      <c r="C32" s="837"/>
      <c r="D32" s="837"/>
      <c r="E32" s="837"/>
      <c r="F32" s="837"/>
      <c r="G32" s="842"/>
      <c r="H32" s="829"/>
      <c r="I32" s="840"/>
      <c r="J32" s="826"/>
      <c r="K32" s="841"/>
      <c r="L32" s="654"/>
      <c r="M32" s="721" t="s">
        <v>17</v>
      </c>
      <c r="N32" s="728"/>
      <c r="O32" s="728"/>
      <c r="P32" s="728"/>
      <c r="Q32" s="728"/>
      <c r="R32" s="728"/>
      <c r="S32" s="728"/>
      <c r="T32" s="728"/>
      <c r="U32" s="727"/>
      <c r="V32" s="728"/>
      <c r="W32" s="634"/>
      <c r="Y32" s="777"/>
      <c r="Z32" s="777" t="str">
        <f t="shared" si="0"/>
        <v>Добавить наименование системы теплоснабжения</v>
      </c>
      <c r="AA32" s="777"/>
      <c r="AB32" s="777"/>
      <c r="AC32" s="777"/>
      <c r="AI32" s="759"/>
      <c r="AJ32" s="759"/>
    </row>
    <row r="33" spans="1:36" ht="15" customHeight="1">
      <c r="A33" s="1304"/>
      <c r="B33" s="837"/>
      <c r="C33" s="837"/>
      <c r="D33" s="837"/>
      <c r="E33" s="837"/>
      <c r="F33" s="837"/>
      <c r="G33" s="842"/>
      <c r="H33" s="829"/>
      <c r="I33" s="829"/>
      <c r="J33" s="826"/>
      <c r="K33" s="836"/>
      <c r="L33" s="654"/>
      <c r="M33" s="696" t="s">
        <v>18</v>
      </c>
      <c r="N33" s="728"/>
      <c r="O33" s="728"/>
      <c r="P33" s="728"/>
      <c r="Q33" s="728"/>
      <c r="R33" s="728"/>
      <c r="S33" s="728"/>
      <c r="T33" s="728"/>
      <c r="U33" s="727"/>
      <c r="V33" s="728"/>
      <c r="W33" s="634"/>
      <c r="Y33" s="777"/>
      <c r="Z33" s="777" t="str">
        <f t="shared" si="0"/>
        <v>Добавить территорию действия тарифа</v>
      </c>
      <c r="AA33" s="777"/>
      <c r="AB33" s="777"/>
      <c r="AC33" s="777"/>
      <c r="AI33" s="759"/>
      <c r="AJ33" s="759"/>
    </row>
    <row r="34" spans="1:36" s="705" customFormat="1" ht="15" customHeight="1">
      <c r="A34" s="825"/>
      <c r="B34" s="825"/>
      <c r="C34" s="825"/>
      <c r="D34" s="825"/>
      <c r="E34" s="825"/>
      <c r="F34" s="825"/>
      <c r="G34" s="825"/>
      <c r="H34" s="825"/>
      <c r="I34" s="825"/>
      <c r="J34" s="825"/>
      <c r="K34" s="825"/>
      <c r="L34" s="462"/>
      <c r="M34" s="699" t="s">
        <v>308</v>
      </c>
      <c r="N34" s="728"/>
      <c r="O34" s="728"/>
      <c r="P34" s="728"/>
      <c r="Q34" s="728"/>
      <c r="R34" s="728"/>
      <c r="S34" s="728"/>
      <c r="T34" s="728"/>
      <c r="U34" s="727"/>
      <c r="V34" s="728"/>
      <c r="W34" s="634"/>
      <c r="X34" s="685"/>
      <c r="Y34" s="685"/>
      <c r="Z34" s="685"/>
      <c r="AA34" s="685"/>
      <c r="AB34" s="685"/>
      <c r="AC34" s="685"/>
      <c r="AD34" s="685"/>
      <c r="AE34" s="685"/>
      <c r="AF34" s="685"/>
      <c r="AG34" s="685"/>
      <c r="AH34" s="685"/>
    </row>
    <row r="35" spans="1:36" ht="11.25">
      <c r="A35" s="751"/>
      <c r="B35" s="751"/>
      <c r="C35" s="751"/>
      <c r="D35" s="751"/>
      <c r="E35" s="751"/>
      <c r="F35" s="751"/>
      <c r="G35" s="751"/>
      <c r="H35" s="751"/>
      <c r="I35" s="751"/>
      <c r="J35" s="751"/>
      <c r="K35" s="751"/>
      <c r="X35" s="751"/>
      <c r="Y35" s="751"/>
      <c r="Z35" s="751"/>
      <c r="AA35" s="751"/>
      <c r="AB35" s="751"/>
      <c r="AC35" s="751"/>
      <c r="AD35" s="751"/>
      <c r="AE35" s="751"/>
      <c r="AF35" s="751"/>
      <c r="AG35" s="751"/>
      <c r="AH35" s="751"/>
    </row>
    <row r="36" spans="1:36" ht="105.75" customHeight="1">
      <c r="L36" s="1">
        <v>1</v>
      </c>
      <c r="M36" s="1267" t="s">
        <v>722</v>
      </c>
      <c r="N36" s="1267"/>
      <c r="O36" s="1267"/>
      <c r="P36" s="1267"/>
      <c r="Q36" s="1267"/>
      <c r="R36" s="1267"/>
      <c r="S36" s="1267"/>
      <c r="T36" s="1267"/>
      <c r="U36" s="1267"/>
      <c r="V36" s="1267"/>
      <c r="W36" s="1267"/>
    </row>
  </sheetData>
  <sheetProtection password="FA9C" sheet="1" objects="1" scenarios="1" formatColumns="0" formatRows="0"/>
  <mergeCells count="40">
    <mergeCell ref="L13:M13"/>
    <mergeCell ref="L5:T5"/>
    <mergeCell ref="O9:T9"/>
    <mergeCell ref="O10:T10"/>
    <mergeCell ref="O11:T11"/>
    <mergeCell ref="O12:T12"/>
    <mergeCell ref="S18:T18"/>
    <mergeCell ref="O14:U14"/>
    <mergeCell ref="L15:V15"/>
    <mergeCell ref="W15:W18"/>
    <mergeCell ref="L16:L18"/>
    <mergeCell ref="M16:M18"/>
    <mergeCell ref="O16:T16"/>
    <mergeCell ref="U16:U18"/>
    <mergeCell ref="A20:A33"/>
    <mergeCell ref="O20:V20"/>
    <mergeCell ref="B21:B32"/>
    <mergeCell ref="O21:V21"/>
    <mergeCell ref="C22:C31"/>
    <mergeCell ref="O22:V22"/>
    <mergeCell ref="D23:D30"/>
    <mergeCell ref="O23:V23"/>
    <mergeCell ref="I24:I29"/>
    <mergeCell ref="J25:J28"/>
    <mergeCell ref="W26:W28"/>
    <mergeCell ref="M36:W36"/>
    <mergeCell ref="O7:T7"/>
    <mergeCell ref="E24:E29"/>
    <mergeCell ref="O24:V24"/>
    <mergeCell ref="F25:F28"/>
    <mergeCell ref="O25:V25"/>
    <mergeCell ref="R26:R27"/>
    <mergeCell ref="S26:S27"/>
    <mergeCell ref="T26:T27"/>
    <mergeCell ref="U26:U27"/>
    <mergeCell ref="S19:T19"/>
    <mergeCell ref="V16:V18"/>
    <mergeCell ref="O17:O18"/>
    <mergeCell ref="P17:Q17"/>
    <mergeCell ref="R17:T17"/>
  </mergeCells>
  <dataValidations count="10">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howInputMessage="1" showErrorMessage="1" prompt="Для выбора выполните двойной щелчок левой клавиши мыши по соответствующей ячейке." sqref="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TM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262170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S26 U327706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393242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458778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524314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589850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655386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720922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786458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851994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917530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983066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196634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65562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131098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JO2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JP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R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JN26"/>
    <dataValidation type="list" allowBlank="1" showInputMessage="1" showErrorMessage="1" errorTitle="Ошибка" error="Выберите значение из списка" sqref="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M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JI26">
      <formula1>kind_of_heat_transfer</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O7">
      <formula1>900</formula1>
    </dataValidation>
    <dataValidation type="list" allowBlank="1" showInputMessage="1" showErrorMessage="1" errorTitle="Ошибка" error="Выберите значение из списка" prompt="Выберите значение из списка" sqref="O25:V25">
      <formula1>kind_of_cons</formula1>
    </dataValidation>
  </dataValidation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8">
    <tabColor indexed="22"/>
  </sheetPr>
  <dimension ref="A1:T19"/>
  <sheetViews>
    <sheetView showGridLines="0" topLeftCell="E1" zoomScaleNormal="100" workbookViewId="0"/>
  </sheetViews>
  <sheetFormatPr defaultColWidth="10.5703125" defaultRowHeight="14.25"/>
  <cols>
    <col min="1" max="1" width="3.7109375" style="560" hidden="1" customWidth="1"/>
    <col min="2" max="4" width="3.7109375" style="554" hidden="1" customWidth="1"/>
    <col min="5" max="5" width="3.7109375" style="500" customWidth="1"/>
    <col min="6" max="6" width="9.7109375" style="493" customWidth="1"/>
    <col min="7" max="7" width="37.7109375" style="493" customWidth="1"/>
    <col min="8" max="8" width="66.85546875" style="493" customWidth="1"/>
    <col min="9" max="9" width="115.7109375" style="493" customWidth="1"/>
    <col min="10" max="11" width="10.5703125" style="554"/>
    <col min="12" max="12" width="11.140625" style="554" customWidth="1"/>
    <col min="13" max="20" width="10.5703125" style="554"/>
    <col min="21" max="16384" width="10.5703125" style="493"/>
  </cols>
  <sheetData>
    <row r="1" spans="1:20" ht="3" customHeight="1">
      <c r="A1" s="560" t="s">
        <v>183</v>
      </c>
    </row>
    <row r="2" spans="1:20" ht="22.5">
      <c r="F2" s="1268" t="s">
        <v>470</v>
      </c>
      <c r="G2" s="1269"/>
      <c r="H2" s="1270"/>
      <c r="I2" s="609"/>
    </row>
    <row r="3" spans="1:20" ht="3" customHeight="1"/>
    <row r="4" spans="1:20" s="539" customFormat="1" ht="11.25">
      <c r="A4" s="559"/>
      <c r="B4" s="559"/>
      <c r="C4" s="559"/>
      <c r="D4" s="559"/>
      <c r="F4" s="1231" t="s">
        <v>445</v>
      </c>
      <c r="G4" s="1231"/>
      <c r="H4" s="1231"/>
      <c r="I4" s="1271" t="s">
        <v>446</v>
      </c>
      <c r="J4" s="559"/>
      <c r="K4" s="559"/>
      <c r="L4" s="559"/>
      <c r="M4" s="559"/>
      <c r="N4" s="559"/>
      <c r="O4" s="559"/>
      <c r="P4" s="559"/>
      <c r="Q4" s="559"/>
      <c r="R4" s="559"/>
      <c r="S4" s="559"/>
      <c r="T4" s="559"/>
    </row>
    <row r="5" spans="1:20" s="539" customFormat="1" ht="11.25" customHeight="1">
      <c r="A5" s="559"/>
      <c r="B5" s="559"/>
      <c r="C5" s="559"/>
      <c r="D5" s="559"/>
      <c r="F5" s="575" t="s">
        <v>91</v>
      </c>
      <c r="G5" s="587" t="s">
        <v>448</v>
      </c>
      <c r="H5" s="574" t="s">
        <v>439</v>
      </c>
      <c r="I5" s="1271"/>
      <c r="J5" s="559"/>
      <c r="K5" s="559"/>
      <c r="L5" s="559"/>
      <c r="M5" s="559"/>
      <c r="N5" s="559"/>
      <c r="O5" s="559"/>
      <c r="P5" s="559"/>
      <c r="Q5" s="559"/>
      <c r="R5" s="559"/>
      <c r="S5" s="559"/>
      <c r="T5" s="559"/>
    </row>
    <row r="6" spans="1:20" s="539" customFormat="1" ht="12" customHeight="1">
      <c r="A6" s="559"/>
      <c r="B6" s="559"/>
      <c r="C6" s="559"/>
      <c r="D6" s="559"/>
      <c r="F6" s="576" t="s">
        <v>92</v>
      </c>
      <c r="G6" s="578">
        <v>2</v>
      </c>
      <c r="H6" s="579">
        <v>3</v>
      </c>
      <c r="I6" s="577">
        <v>4</v>
      </c>
      <c r="J6" s="559">
        <v>4</v>
      </c>
      <c r="K6" s="559"/>
      <c r="L6" s="559"/>
      <c r="M6" s="559"/>
      <c r="N6" s="559"/>
      <c r="O6" s="559"/>
      <c r="P6" s="559"/>
      <c r="Q6" s="559"/>
      <c r="R6" s="559"/>
      <c r="S6" s="559"/>
      <c r="T6" s="559"/>
    </row>
    <row r="7" spans="1:20" s="539" customFormat="1" ht="18.75">
      <c r="A7" s="559"/>
      <c r="B7" s="559"/>
      <c r="C7" s="559"/>
      <c r="D7" s="559"/>
      <c r="F7" s="585">
        <v>1</v>
      </c>
      <c r="G7" s="601" t="s">
        <v>471</v>
      </c>
      <c r="H7" s="573" t="str">
        <f>IF(dateCh="","",dateCh)</f>
        <v>11.05.2022</v>
      </c>
      <c r="I7" s="550" t="s">
        <v>472</v>
      </c>
      <c r="J7" s="584"/>
      <c r="K7" s="559"/>
      <c r="L7" s="559"/>
      <c r="M7" s="559"/>
      <c r="N7" s="559"/>
      <c r="O7" s="559"/>
      <c r="P7" s="559"/>
      <c r="Q7" s="559"/>
      <c r="R7" s="559"/>
      <c r="S7" s="559"/>
      <c r="T7" s="559"/>
    </row>
    <row r="8" spans="1:20" s="539" customFormat="1" ht="45">
      <c r="A8" s="1272">
        <v>1</v>
      </c>
      <c r="B8" s="559"/>
      <c r="C8" s="559"/>
      <c r="D8" s="559"/>
      <c r="F8" s="585" t="str">
        <f>"2." &amp;mergeValue(A8)</f>
        <v>2.1</v>
      </c>
      <c r="G8" s="601" t="s">
        <v>473</v>
      </c>
      <c r="H8" s="573"/>
      <c r="I8" s="550" t="s">
        <v>568</v>
      </c>
      <c r="J8" s="584"/>
      <c r="K8" s="559"/>
      <c r="L8" s="559"/>
      <c r="M8" s="559"/>
      <c r="N8" s="559"/>
      <c r="O8" s="559"/>
      <c r="P8" s="559"/>
      <c r="Q8" s="559"/>
      <c r="R8" s="559"/>
      <c r="S8" s="559"/>
      <c r="T8" s="559"/>
    </row>
    <row r="9" spans="1:20" s="539" customFormat="1" ht="22.5">
      <c r="A9" s="1272"/>
      <c r="B9" s="559"/>
      <c r="C9" s="559"/>
      <c r="D9" s="559"/>
      <c r="F9" s="585" t="str">
        <f>"3." &amp;mergeValue(A9)</f>
        <v>3.1</v>
      </c>
      <c r="G9" s="601" t="s">
        <v>474</v>
      </c>
      <c r="H9" s="573"/>
      <c r="I9" s="550" t="s">
        <v>566</v>
      </c>
      <c r="J9" s="584"/>
      <c r="K9" s="559"/>
      <c r="L9" s="559"/>
      <c r="M9" s="559"/>
      <c r="N9" s="559"/>
      <c r="O9" s="559"/>
      <c r="P9" s="559"/>
      <c r="Q9" s="559"/>
      <c r="R9" s="559"/>
      <c r="S9" s="559"/>
      <c r="T9" s="559"/>
    </row>
    <row r="10" spans="1:20" s="539" customFormat="1" ht="22.5">
      <c r="A10" s="1272"/>
      <c r="B10" s="559"/>
      <c r="C10" s="559"/>
      <c r="D10" s="559"/>
      <c r="F10" s="585" t="str">
        <f>"4."&amp;mergeValue(A10)</f>
        <v>4.1</v>
      </c>
      <c r="G10" s="601" t="s">
        <v>475</v>
      </c>
      <c r="H10" s="574" t="s">
        <v>449</v>
      </c>
      <c r="I10" s="550"/>
      <c r="J10" s="584"/>
      <c r="K10" s="559"/>
      <c r="L10" s="559"/>
      <c r="M10" s="559"/>
      <c r="N10" s="559"/>
      <c r="O10" s="559"/>
      <c r="P10" s="559"/>
      <c r="Q10" s="559"/>
      <c r="R10" s="559"/>
      <c r="S10" s="559"/>
      <c r="T10" s="559"/>
    </row>
    <row r="11" spans="1:20" s="539" customFormat="1" ht="18.75">
      <c r="A11" s="1272"/>
      <c r="B11" s="1272">
        <v>1</v>
      </c>
      <c r="C11" s="592"/>
      <c r="D11" s="592"/>
      <c r="F11" s="585" t="str">
        <f>"4."&amp;mergeValue(A11) &amp;"."&amp;mergeValue(B11)</f>
        <v>4.1.1</v>
      </c>
      <c r="G11" s="580" t="s">
        <v>570</v>
      </c>
      <c r="H11" s="573" t="str">
        <f>IF(region_name="","",region_name)</f>
        <v>Челябинская область</v>
      </c>
      <c r="I11" s="550" t="s">
        <v>478</v>
      </c>
      <c r="J11" s="584"/>
      <c r="K11" s="559"/>
      <c r="L11" s="559"/>
      <c r="M11" s="559"/>
      <c r="N11" s="559"/>
      <c r="O11" s="559"/>
      <c r="P11" s="559"/>
      <c r="Q11" s="559"/>
      <c r="R11" s="559"/>
      <c r="S11" s="559"/>
      <c r="T11" s="559"/>
    </row>
    <row r="12" spans="1:20" s="539" customFormat="1" ht="22.5">
      <c r="A12" s="1272"/>
      <c r="B12" s="1272"/>
      <c r="C12" s="1272">
        <v>1</v>
      </c>
      <c r="D12" s="592"/>
      <c r="F12" s="585" t="str">
        <f>"4."&amp;mergeValue(A12) &amp;"."&amp;mergeValue(B12)&amp;"."&amp;mergeValue(C12)</f>
        <v>4.1.1.1</v>
      </c>
      <c r="G12" s="591" t="s">
        <v>476</v>
      </c>
      <c r="H12" s="573"/>
      <c r="I12" s="550" t="s">
        <v>479</v>
      </c>
      <c r="J12" s="584"/>
      <c r="K12" s="559"/>
      <c r="L12" s="559"/>
      <c r="M12" s="559"/>
      <c r="N12" s="559"/>
      <c r="O12" s="559"/>
      <c r="P12" s="559"/>
      <c r="Q12" s="559"/>
      <c r="R12" s="559"/>
      <c r="S12" s="559"/>
      <c r="T12" s="559"/>
    </row>
    <row r="13" spans="1:20" s="539" customFormat="1" ht="39" customHeight="1">
      <c r="A13" s="1272"/>
      <c r="B13" s="1272"/>
      <c r="C13" s="1272"/>
      <c r="D13" s="592">
        <v>1</v>
      </c>
      <c r="F13" s="585" t="str">
        <f>"4."&amp;mergeValue(A13) &amp;"."&amp;mergeValue(B13)&amp;"."&amp;mergeValue(C13)&amp;"."&amp;mergeValue(D13)</f>
        <v>4.1.1.1.1</v>
      </c>
      <c r="G13" s="602" t="s">
        <v>477</v>
      </c>
      <c r="H13" s="573"/>
      <c r="I13" s="1273" t="s">
        <v>569</v>
      </c>
      <c r="J13" s="584"/>
      <c r="K13" s="559"/>
      <c r="L13" s="559"/>
      <c r="M13" s="559"/>
      <c r="N13" s="559"/>
      <c r="O13" s="559"/>
      <c r="P13" s="559"/>
      <c r="Q13" s="559"/>
      <c r="R13" s="559"/>
      <c r="S13" s="559"/>
      <c r="T13" s="559"/>
    </row>
    <row r="14" spans="1:20" s="539" customFormat="1" ht="18.75">
      <c r="A14" s="1272"/>
      <c r="B14" s="1272"/>
      <c r="C14" s="1272"/>
      <c r="D14" s="592"/>
      <c r="F14" s="588"/>
      <c r="G14" s="520" t="s">
        <v>4</v>
      </c>
      <c r="H14" s="593"/>
      <c r="I14" s="1273"/>
      <c r="J14" s="584"/>
      <c r="K14" s="559"/>
      <c r="L14" s="559"/>
      <c r="M14" s="559"/>
      <c r="N14" s="559"/>
      <c r="O14" s="559"/>
      <c r="P14" s="559"/>
      <c r="Q14" s="559"/>
      <c r="R14" s="559"/>
      <c r="S14" s="559"/>
      <c r="T14" s="559"/>
    </row>
    <row r="15" spans="1:20" s="539" customFormat="1" ht="18.75">
      <c r="A15" s="1272"/>
      <c r="B15" s="1272"/>
      <c r="C15" s="592"/>
      <c r="D15" s="592"/>
      <c r="F15" s="603"/>
      <c r="G15" s="546" t="s">
        <v>401</v>
      </c>
      <c r="H15" s="604"/>
      <c r="I15" s="605"/>
      <c r="J15" s="584"/>
      <c r="K15" s="559"/>
      <c r="L15" s="559"/>
      <c r="M15" s="559"/>
      <c r="N15" s="559"/>
      <c r="O15" s="559"/>
      <c r="P15" s="559"/>
      <c r="Q15" s="559"/>
      <c r="R15" s="559"/>
      <c r="S15" s="559"/>
      <c r="T15" s="559"/>
    </row>
    <row r="16" spans="1:20" s="539" customFormat="1" ht="18.75">
      <c r="A16" s="1272"/>
      <c r="B16" s="559"/>
      <c r="C16" s="559"/>
      <c r="D16" s="559"/>
      <c r="F16" s="588"/>
      <c r="G16" s="528" t="s">
        <v>483</v>
      </c>
      <c r="H16" s="589"/>
      <c r="I16" s="590"/>
      <c r="J16" s="584"/>
      <c r="K16" s="559"/>
      <c r="L16" s="559"/>
      <c r="M16" s="559"/>
      <c r="N16" s="559"/>
      <c r="O16" s="559"/>
      <c r="P16" s="559"/>
      <c r="Q16" s="559"/>
      <c r="R16" s="559"/>
      <c r="S16" s="559"/>
      <c r="T16" s="559"/>
    </row>
    <row r="17" spans="1:20" s="539" customFormat="1" ht="18.75">
      <c r="A17" s="559"/>
      <c r="B17" s="559"/>
      <c r="C17" s="559"/>
      <c r="D17" s="559"/>
      <c r="F17" s="588"/>
      <c r="G17" s="535" t="s">
        <v>482</v>
      </c>
      <c r="H17" s="589"/>
      <c r="I17" s="590"/>
      <c r="J17" s="584"/>
      <c r="K17" s="559"/>
      <c r="L17" s="559"/>
      <c r="M17" s="559"/>
      <c r="N17" s="559"/>
      <c r="O17" s="559"/>
      <c r="P17" s="559"/>
      <c r="Q17" s="559"/>
      <c r="R17" s="559"/>
      <c r="S17" s="559"/>
      <c r="T17" s="559"/>
    </row>
    <row r="18" spans="1:20" s="582" customFormat="1" ht="3" customHeight="1">
      <c r="A18" s="583"/>
      <c r="B18" s="583"/>
      <c r="C18" s="583"/>
      <c r="D18" s="583"/>
      <c r="F18" s="594"/>
      <c r="G18" s="595"/>
      <c r="H18" s="596"/>
      <c r="I18" s="597"/>
      <c r="J18" s="583"/>
      <c r="K18" s="583"/>
      <c r="L18" s="583"/>
      <c r="M18" s="583"/>
      <c r="N18" s="583"/>
      <c r="O18" s="583"/>
      <c r="P18" s="583"/>
      <c r="Q18" s="583"/>
      <c r="R18" s="583"/>
      <c r="S18" s="583"/>
      <c r="T18" s="583"/>
    </row>
    <row r="19" spans="1:20" s="582" customFormat="1" ht="15" customHeight="1">
      <c r="A19" s="583"/>
      <c r="B19" s="583"/>
      <c r="C19" s="583"/>
      <c r="D19" s="583"/>
      <c r="F19" s="581"/>
      <c r="G19" s="1267" t="s">
        <v>571</v>
      </c>
      <c r="H19" s="1267"/>
      <c r="I19" s="563"/>
      <c r="J19" s="583"/>
      <c r="K19" s="583"/>
      <c r="L19" s="583"/>
      <c r="M19" s="583"/>
      <c r="N19" s="583"/>
      <c r="O19" s="583"/>
      <c r="P19" s="583"/>
      <c r="Q19" s="583"/>
      <c r="R19" s="583"/>
      <c r="S19" s="583"/>
      <c r="T19" s="583"/>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8">
    <tabColor rgb="FFEAEBEE"/>
    <pageSetUpPr fitToPage="1"/>
  </sheetPr>
  <dimension ref="A1:AG34"/>
  <sheetViews>
    <sheetView showGridLines="0" topLeftCell="I4" zoomScaleNormal="100" workbookViewId="0"/>
  </sheetViews>
  <sheetFormatPr defaultColWidth="10.5703125" defaultRowHeight="14.25"/>
  <cols>
    <col min="1" max="6" width="10.5703125" style="179" hidden="1" customWidth="1"/>
    <col min="7" max="8" width="9.140625" style="480" hidden="1" customWidth="1"/>
    <col min="9" max="9" width="3.7109375" style="453" customWidth="1"/>
    <col min="10" max="11" width="3.7109375" style="452" customWidth="1"/>
    <col min="12" max="12" width="12.7109375" style="446" customWidth="1"/>
    <col min="13" max="13" width="44.7109375" style="446" customWidth="1"/>
    <col min="14" max="14" width="1.7109375" style="446" hidden="1" customWidth="1"/>
    <col min="15" max="15" width="23.7109375" style="446" customWidth="1"/>
    <col min="16" max="17" width="1.7109375" style="446" hidden="1" customWidth="1"/>
    <col min="18" max="18" width="11.7109375" style="446" customWidth="1"/>
    <col min="19" max="19" width="3.7109375" style="446" customWidth="1"/>
    <col min="20" max="20" width="11.7109375" style="446" customWidth="1"/>
    <col min="21" max="21" width="8.5703125" style="446" hidden="1" customWidth="1"/>
    <col min="22" max="22" width="4.7109375" style="446" customWidth="1"/>
    <col min="23" max="23" width="115.7109375" style="446" customWidth="1"/>
    <col min="24" max="33" width="10.5703125" style="470"/>
    <col min="34" max="256" width="10.5703125" style="446"/>
    <col min="257" max="264" width="0" style="446" hidden="1" customWidth="1"/>
    <col min="265" max="267" width="3.7109375" style="446" customWidth="1"/>
    <col min="268" max="268" width="12.7109375" style="446" customWidth="1"/>
    <col min="269" max="269" width="51.140625" style="446" customWidth="1"/>
    <col min="270" max="270" width="0" style="446" hidden="1" customWidth="1"/>
    <col min="271" max="271" width="18.7109375" style="446" customWidth="1"/>
    <col min="272" max="273" width="0" style="446" hidden="1" customWidth="1"/>
    <col min="274" max="274" width="11.7109375" style="446" customWidth="1"/>
    <col min="275" max="275" width="6.42578125" style="446" bestFit="1" customWidth="1"/>
    <col min="276" max="276" width="11.7109375" style="446" customWidth="1"/>
    <col min="277" max="277" width="0" style="446" hidden="1" customWidth="1"/>
    <col min="278" max="278" width="3.7109375" style="446" customWidth="1"/>
    <col min="279" max="279" width="11.140625" style="446" bestFit="1" customWidth="1"/>
    <col min="280" max="512" width="10.5703125" style="446"/>
    <col min="513" max="520" width="0" style="446" hidden="1" customWidth="1"/>
    <col min="521" max="523" width="3.7109375" style="446" customWidth="1"/>
    <col min="524" max="524" width="12.7109375" style="446" customWidth="1"/>
    <col min="525" max="525" width="51.140625" style="446" customWidth="1"/>
    <col min="526" max="526" width="0" style="446" hidden="1" customWidth="1"/>
    <col min="527" max="527" width="18.7109375" style="446" customWidth="1"/>
    <col min="528" max="529" width="0" style="446" hidden="1" customWidth="1"/>
    <col min="530" max="530" width="11.7109375" style="446" customWidth="1"/>
    <col min="531" max="531" width="6.42578125" style="446" bestFit="1" customWidth="1"/>
    <col min="532" max="532" width="11.7109375" style="446" customWidth="1"/>
    <col min="533" max="533" width="0" style="446" hidden="1" customWidth="1"/>
    <col min="534" max="534" width="3.7109375" style="446" customWidth="1"/>
    <col min="535" max="535" width="11.140625" style="446" bestFit="1" customWidth="1"/>
    <col min="536" max="768" width="10.5703125" style="446"/>
    <col min="769" max="776" width="0" style="446" hidden="1" customWidth="1"/>
    <col min="777" max="779" width="3.7109375" style="446" customWidth="1"/>
    <col min="780" max="780" width="12.7109375" style="446" customWidth="1"/>
    <col min="781" max="781" width="51.140625" style="446" customWidth="1"/>
    <col min="782" max="782" width="0" style="446" hidden="1" customWidth="1"/>
    <col min="783" max="783" width="18.7109375" style="446" customWidth="1"/>
    <col min="784" max="785" width="0" style="446" hidden="1" customWidth="1"/>
    <col min="786" max="786" width="11.7109375" style="446" customWidth="1"/>
    <col min="787" max="787" width="6.42578125" style="446" bestFit="1" customWidth="1"/>
    <col min="788" max="788" width="11.7109375" style="446" customWidth="1"/>
    <col min="789" max="789" width="0" style="446" hidden="1" customWidth="1"/>
    <col min="790" max="790" width="3.7109375" style="446" customWidth="1"/>
    <col min="791" max="791" width="11.140625" style="446" bestFit="1" customWidth="1"/>
    <col min="792" max="1024" width="10.5703125" style="446"/>
    <col min="1025" max="1032" width="0" style="446" hidden="1" customWidth="1"/>
    <col min="1033" max="1035" width="3.7109375" style="446" customWidth="1"/>
    <col min="1036" max="1036" width="12.7109375" style="446" customWidth="1"/>
    <col min="1037" max="1037" width="51.140625" style="446" customWidth="1"/>
    <col min="1038" max="1038" width="0" style="446" hidden="1" customWidth="1"/>
    <col min="1039" max="1039" width="18.7109375" style="446" customWidth="1"/>
    <col min="1040" max="1041" width="0" style="446" hidden="1" customWidth="1"/>
    <col min="1042" max="1042" width="11.7109375" style="446" customWidth="1"/>
    <col min="1043" max="1043" width="6.42578125" style="446" bestFit="1" customWidth="1"/>
    <col min="1044" max="1044" width="11.7109375" style="446" customWidth="1"/>
    <col min="1045" max="1045" width="0" style="446" hidden="1" customWidth="1"/>
    <col min="1046" max="1046" width="3.7109375" style="446" customWidth="1"/>
    <col min="1047" max="1047" width="11.140625" style="446" bestFit="1" customWidth="1"/>
    <col min="1048" max="1280" width="10.5703125" style="446"/>
    <col min="1281" max="1288" width="0" style="446" hidden="1" customWidth="1"/>
    <col min="1289" max="1291" width="3.7109375" style="446" customWidth="1"/>
    <col min="1292" max="1292" width="12.7109375" style="446" customWidth="1"/>
    <col min="1293" max="1293" width="51.140625" style="446" customWidth="1"/>
    <col min="1294" max="1294" width="0" style="446" hidden="1" customWidth="1"/>
    <col min="1295" max="1295" width="18.7109375" style="446" customWidth="1"/>
    <col min="1296" max="1297" width="0" style="446" hidden="1" customWidth="1"/>
    <col min="1298" max="1298" width="11.7109375" style="446" customWidth="1"/>
    <col min="1299" max="1299" width="6.42578125" style="446" bestFit="1" customWidth="1"/>
    <col min="1300" max="1300" width="11.7109375" style="446" customWidth="1"/>
    <col min="1301" max="1301" width="0" style="446" hidden="1" customWidth="1"/>
    <col min="1302" max="1302" width="3.7109375" style="446" customWidth="1"/>
    <col min="1303" max="1303" width="11.140625" style="446" bestFit="1" customWidth="1"/>
    <col min="1304" max="1536" width="10.5703125" style="446"/>
    <col min="1537" max="1544" width="0" style="446" hidden="1" customWidth="1"/>
    <col min="1545" max="1547" width="3.7109375" style="446" customWidth="1"/>
    <col min="1548" max="1548" width="12.7109375" style="446" customWidth="1"/>
    <col min="1549" max="1549" width="51.140625" style="446" customWidth="1"/>
    <col min="1550" max="1550" width="0" style="446" hidden="1" customWidth="1"/>
    <col min="1551" max="1551" width="18.7109375" style="446" customWidth="1"/>
    <col min="1552" max="1553" width="0" style="446" hidden="1" customWidth="1"/>
    <col min="1554" max="1554" width="11.7109375" style="446" customWidth="1"/>
    <col min="1555" max="1555" width="6.42578125" style="446" bestFit="1" customWidth="1"/>
    <col min="1556" max="1556" width="11.7109375" style="446" customWidth="1"/>
    <col min="1557" max="1557" width="0" style="446" hidden="1" customWidth="1"/>
    <col min="1558" max="1558" width="3.7109375" style="446" customWidth="1"/>
    <col min="1559" max="1559" width="11.140625" style="446" bestFit="1" customWidth="1"/>
    <col min="1560" max="1792" width="10.5703125" style="446"/>
    <col min="1793" max="1800" width="0" style="446" hidden="1" customWidth="1"/>
    <col min="1801" max="1803" width="3.7109375" style="446" customWidth="1"/>
    <col min="1804" max="1804" width="12.7109375" style="446" customWidth="1"/>
    <col min="1805" max="1805" width="51.140625" style="446" customWidth="1"/>
    <col min="1806" max="1806" width="0" style="446" hidden="1" customWidth="1"/>
    <col min="1807" max="1807" width="18.7109375" style="446" customWidth="1"/>
    <col min="1808" max="1809" width="0" style="446" hidden="1" customWidth="1"/>
    <col min="1810" max="1810" width="11.7109375" style="446" customWidth="1"/>
    <col min="1811" max="1811" width="6.42578125" style="446" bestFit="1" customWidth="1"/>
    <col min="1812" max="1812" width="11.7109375" style="446" customWidth="1"/>
    <col min="1813" max="1813" width="0" style="446" hidden="1" customWidth="1"/>
    <col min="1814" max="1814" width="3.7109375" style="446" customWidth="1"/>
    <col min="1815" max="1815" width="11.140625" style="446" bestFit="1" customWidth="1"/>
    <col min="1816" max="2048" width="10.5703125" style="446"/>
    <col min="2049" max="2056" width="0" style="446" hidden="1" customWidth="1"/>
    <col min="2057" max="2059" width="3.7109375" style="446" customWidth="1"/>
    <col min="2060" max="2060" width="12.7109375" style="446" customWidth="1"/>
    <col min="2061" max="2061" width="51.140625" style="446" customWidth="1"/>
    <col min="2062" max="2062" width="0" style="446" hidden="1" customWidth="1"/>
    <col min="2063" max="2063" width="18.7109375" style="446" customWidth="1"/>
    <col min="2064" max="2065" width="0" style="446" hidden="1" customWidth="1"/>
    <col min="2066" max="2066" width="11.7109375" style="446" customWidth="1"/>
    <col min="2067" max="2067" width="6.42578125" style="446" bestFit="1" customWidth="1"/>
    <col min="2068" max="2068" width="11.7109375" style="446" customWidth="1"/>
    <col min="2069" max="2069" width="0" style="446" hidden="1" customWidth="1"/>
    <col min="2070" max="2070" width="3.7109375" style="446" customWidth="1"/>
    <col min="2071" max="2071" width="11.140625" style="446" bestFit="1" customWidth="1"/>
    <col min="2072" max="2304" width="10.5703125" style="446"/>
    <col min="2305" max="2312" width="0" style="446" hidden="1" customWidth="1"/>
    <col min="2313" max="2315" width="3.7109375" style="446" customWidth="1"/>
    <col min="2316" max="2316" width="12.7109375" style="446" customWidth="1"/>
    <col min="2317" max="2317" width="51.140625" style="446" customWidth="1"/>
    <col min="2318" max="2318" width="0" style="446" hidden="1" customWidth="1"/>
    <col min="2319" max="2319" width="18.7109375" style="446" customWidth="1"/>
    <col min="2320" max="2321" width="0" style="446" hidden="1" customWidth="1"/>
    <col min="2322" max="2322" width="11.7109375" style="446" customWidth="1"/>
    <col min="2323" max="2323" width="6.42578125" style="446" bestFit="1" customWidth="1"/>
    <col min="2324" max="2324" width="11.7109375" style="446" customWidth="1"/>
    <col min="2325" max="2325" width="0" style="446" hidden="1" customWidth="1"/>
    <col min="2326" max="2326" width="3.7109375" style="446" customWidth="1"/>
    <col min="2327" max="2327" width="11.140625" style="446" bestFit="1" customWidth="1"/>
    <col min="2328" max="2560" width="10.5703125" style="446"/>
    <col min="2561" max="2568" width="0" style="446" hidden="1" customWidth="1"/>
    <col min="2569" max="2571" width="3.7109375" style="446" customWidth="1"/>
    <col min="2572" max="2572" width="12.7109375" style="446" customWidth="1"/>
    <col min="2573" max="2573" width="51.140625" style="446" customWidth="1"/>
    <col min="2574" max="2574" width="0" style="446" hidden="1" customWidth="1"/>
    <col min="2575" max="2575" width="18.7109375" style="446" customWidth="1"/>
    <col min="2576" max="2577" width="0" style="446" hidden="1" customWidth="1"/>
    <col min="2578" max="2578" width="11.7109375" style="446" customWidth="1"/>
    <col min="2579" max="2579" width="6.42578125" style="446" bestFit="1" customWidth="1"/>
    <col min="2580" max="2580" width="11.7109375" style="446" customWidth="1"/>
    <col min="2581" max="2581" width="0" style="446" hidden="1" customWidth="1"/>
    <col min="2582" max="2582" width="3.7109375" style="446" customWidth="1"/>
    <col min="2583" max="2583" width="11.140625" style="446" bestFit="1" customWidth="1"/>
    <col min="2584" max="2816" width="10.5703125" style="446"/>
    <col min="2817" max="2824" width="0" style="446" hidden="1" customWidth="1"/>
    <col min="2825" max="2827" width="3.7109375" style="446" customWidth="1"/>
    <col min="2828" max="2828" width="12.7109375" style="446" customWidth="1"/>
    <col min="2829" max="2829" width="51.140625" style="446" customWidth="1"/>
    <col min="2830" max="2830" width="0" style="446" hidden="1" customWidth="1"/>
    <col min="2831" max="2831" width="18.7109375" style="446" customWidth="1"/>
    <col min="2832" max="2833" width="0" style="446" hidden="1" customWidth="1"/>
    <col min="2834" max="2834" width="11.7109375" style="446" customWidth="1"/>
    <col min="2835" max="2835" width="6.42578125" style="446" bestFit="1" customWidth="1"/>
    <col min="2836" max="2836" width="11.7109375" style="446" customWidth="1"/>
    <col min="2837" max="2837" width="0" style="446" hidden="1" customWidth="1"/>
    <col min="2838" max="2838" width="3.7109375" style="446" customWidth="1"/>
    <col min="2839" max="2839" width="11.140625" style="446" bestFit="1" customWidth="1"/>
    <col min="2840" max="3072" width="10.5703125" style="446"/>
    <col min="3073" max="3080" width="0" style="446" hidden="1" customWidth="1"/>
    <col min="3081" max="3083" width="3.7109375" style="446" customWidth="1"/>
    <col min="3084" max="3084" width="12.7109375" style="446" customWidth="1"/>
    <col min="3085" max="3085" width="51.140625" style="446" customWidth="1"/>
    <col min="3086" max="3086" width="0" style="446" hidden="1" customWidth="1"/>
    <col min="3087" max="3087" width="18.7109375" style="446" customWidth="1"/>
    <col min="3088" max="3089" width="0" style="446" hidden="1" customWidth="1"/>
    <col min="3090" max="3090" width="11.7109375" style="446" customWidth="1"/>
    <col min="3091" max="3091" width="6.42578125" style="446" bestFit="1" customWidth="1"/>
    <col min="3092" max="3092" width="11.7109375" style="446" customWidth="1"/>
    <col min="3093" max="3093" width="0" style="446" hidden="1" customWidth="1"/>
    <col min="3094" max="3094" width="3.7109375" style="446" customWidth="1"/>
    <col min="3095" max="3095" width="11.140625" style="446" bestFit="1" customWidth="1"/>
    <col min="3096" max="3328" width="10.5703125" style="446"/>
    <col min="3329" max="3336" width="0" style="446" hidden="1" customWidth="1"/>
    <col min="3337" max="3339" width="3.7109375" style="446" customWidth="1"/>
    <col min="3340" max="3340" width="12.7109375" style="446" customWidth="1"/>
    <col min="3341" max="3341" width="51.140625" style="446" customWidth="1"/>
    <col min="3342" max="3342" width="0" style="446" hidden="1" customWidth="1"/>
    <col min="3343" max="3343" width="18.7109375" style="446" customWidth="1"/>
    <col min="3344" max="3345" width="0" style="446" hidden="1" customWidth="1"/>
    <col min="3346" max="3346" width="11.7109375" style="446" customWidth="1"/>
    <col min="3347" max="3347" width="6.42578125" style="446" bestFit="1" customWidth="1"/>
    <col min="3348" max="3348" width="11.7109375" style="446" customWidth="1"/>
    <col min="3349" max="3349" width="0" style="446" hidden="1" customWidth="1"/>
    <col min="3350" max="3350" width="3.7109375" style="446" customWidth="1"/>
    <col min="3351" max="3351" width="11.140625" style="446" bestFit="1" customWidth="1"/>
    <col min="3352" max="3584" width="10.5703125" style="446"/>
    <col min="3585" max="3592" width="0" style="446" hidden="1" customWidth="1"/>
    <col min="3593" max="3595" width="3.7109375" style="446" customWidth="1"/>
    <col min="3596" max="3596" width="12.7109375" style="446" customWidth="1"/>
    <col min="3597" max="3597" width="51.140625" style="446" customWidth="1"/>
    <col min="3598" max="3598" width="0" style="446" hidden="1" customWidth="1"/>
    <col min="3599" max="3599" width="18.7109375" style="446" customWidth="1"/>
    <col min="3600" max="3601" width="0" style="446" hidden="1" customWidth="1"/>
    <col min="3602" max="3602" width="11.7109375" style="446" customWidth="1"/>
    <col min="3603" max="3603" width="6.42578125" style="446" bestFit="1" customWidth="1"/>
    <col min="3604" max="3604" width="11.7109375" style="446" customWidth="1"/>
    <col min="3605" max="3605" width="0" style="446" hidden="1" customWidth="1"/>
    <col min="3606" max="3606" width="3.7109375" style="446" customWidth="1"/>
    <col min="3607" max="3607" width="11.140625" style="446" bestFit="1" customWidth="1"/>
    <col min="3608" max="3840" width="10.5703125" style="446"/>
    <col min="3841" max="3848" width="0" style="446" hidden="1" customWidth="1"/>
    <col min="3849" max="3851" width="3.7109375" style="446" customWidth="1"/>
    <col min="3852" max="3852" width="12.7109375" style="446" customWidth="1"/>
    <col min="3853" max="3853" width="51.140625" style="446" customWidth="1"/>
    <col min="3854" max="3854" width="0" style="446" hidden="1" customWidth="1"/>
    <col min="3855" max="3855" width="18.7109375" style="446" customWidth="1"/>
    <col min="3856" max="3857" width="0" style="446" hidden="1" customWidth="1"/>
    <col min="3858" max="3858" width="11.7109375" style="446" customWidth="1"/>
    <col min="3859" max="3859" width="6.42578125" style="446" bestFit="1" customWidth="1"/>
    <col min="3860" max="3860" width="11.7109375" style="446" customWidth="1"/>
    <col min="3861" max="3861" width="0" style="446" hidden="1" customWidth="1"/>
    <col min="3862" max="3862" width="3.7109375" style="446" customWidth="1"/>
    <col min="3863" max="3863" width="11.140625" style="446" bestFit="1" customWidth="1"/>
    <col min="3864" max="4096" width="10.5703125" style="446"/>
    <col min="4097" max="4104" width="0" style="446" hidden="1" customWidth="1"/>
    <col min="4105" max="4107" width="3.7109375" style="446" customWidth="1"/>
    <col min="4108" max="4108" width="12.7109375" style="446" customWidth="1"/>
    <col min="4109" max="4109" width="51.140625" style="446" customWidth="1"/>
    <col min="4110" max="4110" width="0" style="446" hidden="1" customWidth="1"/>
    <col min="4111" max="4111" width="18.7109375" style="446" customWidth="1"/>
    <col min="4112" max="4113" width="0" style="446" hidden="1" customWidth="1"/>
    <col min="4114" max="4114" width="11.7109375" style="446" customWidth="1"/>
    <col min="4115" max="4115" width="6.42578125" style="446" bestFit="1" customWidth="1"/>
    <col min="4116" max="4116" width="11.7109375" style="446" customWidth="1"/>
    <col min="4117" max="4117" width="0" style="446" hidden="1" customWidth="1"/>
    <col min="4118" max="4118" width="3.7109375" style="446" customWidth="1"/>
    <col min="4119" max="4119" width="11.140625" style="446" bestFit="1" customWidth="1"/>
    <col min="4120" max="4352" width="10.5703125" style="446"/>
    <col min="4353" max="4360" width="0" style="446" hidden="1" customWidth="1"/>
    <col min="4361" max="4363" width="3.7109375" style="446" customWidth="1"/>
    <col min="4364" max="4364" width="12.7109375" style="446" customWidth="1"/>
    <col min="4365" max="4365" width="51.140625" style="446" customWidth="1"/>
    <col min="4366" max="4366" width="0" style="446" hidden="1" customWidth="1"/>
    <col min="4367" max="4367" width="18.7109375" style="446" customWidth="1"/>
    <col min="4368" max="4369" width="0" style="446" hidden="1" customWidth="1"/>
    <col min="4370" max="4370" width="11.7109375" style="446" customWidth="1"/>
    <col min="4371" max="4371" width="6.42578125" style="446" bestFit="1" customWidth="1"/>
    <col min="4372" max="4372" width="11.7109375" style="446" customWidth="1"/>
    <col min="4373" max="4373" width="0" style="446" hidden="1" customWidth="1"/>
    <col min="4374" max="4374" width="3.7109375" style="446" customWidth="1"/>
    <col min="4375" max="4375" width="11.140625" style="446" bestFit="1" customWidth="1"/>
    <col min="4376" max="4608" width="10.5703125" style="446"/>
    <col min="4609" max="4616" width="0" style="446" hidden="1" customWidth="1"/>
    <col min="4617" max="4619" width="3.7109375" style="446" customWidth="1"/>
    <col min="4620" max="4620" width="12.7109375" style="446" customWidth="1"/>
    <col min="4621" max="4621" width="51.140625" style="446" customWidth="1"/>
    <col min="4622" max="4622" width="0" style="446" hidden="1" customWidth="1"/>
    <col min="4623" max="4623" width="18.7109375" style="446" customWidth="1"/>
    <col min="4624" max="4625" width="0" style="446" hidden="1" customWidth="1"/>
    <col min="4626" max="4626" width="11.7109375" style="446" customWidth="1"/>
    <col min="4627" max="4627" width="6.42578125" style="446" bestFit="1" customWidth="1"/>
    <col min="4628" max="4628" width="11.7109375" style="446" customWidth="1"/>
    <col min="4629" max="4629" width="0" style="446" hidden="1" customWidth="1"/>
    <col min="4630" max="4630" width="3.7109375" style="446" customWidth="1"/>
    <col min="4631" max="4631" width="11.140625" style="446" bestFit="1" customWidth="1"/>
    <col min="4632" max="4864" width="10.5703125" style="446"/>
    <col min="4865" max="4872" width="0" style="446" hidden="1" customWidth="1"/>
    <col min="4873" max="4875" width="3.7109375" style="446" customWidth="1"/>
    <col min="4876" max="4876" width="12.7109375" style="446" customWidth="1"/>
    <col min="4877" max="4877" width="51.140625" style="446" customWidth="1"/>
    <col min="4878" max="4878" width="0" style="446" hidden="1" customWidth="1"/>
    <col min="4879" max="4879" width="18.7109375" style="446" customWidth="1"/>
    <col min="4880" max="4881" width="0" style="446" hidden="1" customWidth="1"/>
    <col min="4882" max="4882" width="11.7109375" style="446" customWidth="1"/>
    <col min="4883" max="4883" width="6.42578125" style="446" bestFit="1" customWidth="1"/>
    <col min="4884" max="4884" width="11.7109375" style="446" customWidth="1"/>
    <col min="4885" max="4885" width="0" style="446" hidden="1" customWidth="1"/>
    <col min="4886" max="4886" width="3.7109375" style="446" customWidth="1"/>
    <col min="4887" max="4887" width="11.140625" style="446" bestFit="1" customWidth="1"/>
    <col min="4888" max="5120" width="10.5703125" style="446"/>
    <col min="5121" max="5128" width="0" style="446" hidden="1" customWidth="1"/>
    <col min="5129" max="5131" width="3.7109375" style="446" customWidth="1"/>
    <col min="5132" max="5132" width="12.7109375" style="446" customWidth="1"/>
    <col min="5133" max="5133" width="51.140625" style="446" customWidth="1"/>
    <col min="5134" max="5134" width="0" style="446" hidden="1" customWidth="1"/>
    <col min="5135" max="5135" width="18.7109375" style="446" customWidth="1"/>
    <col min="5136" max="5137" width="0" style="446" hidden="1" customWidth="1"/>
    <col min="5138" max="5138" width="11.7109375" style="446" customWidth="1"/>
    <col min="5139" max="5139" width="6.42578125" style="446" bestFit="1" customWidth="1"/>
    <col min="5140" max="5140" width="11.7109375" style="446" customWidth="1"/>
    <col min="5141" max="5141" width="0" style="446" hidden="1" customWidth="1"/>
    <col min="5142" max="5142" width="3.7109375" style="446" customWidth="1"/>
    <col min="5143" max="5143" width="11.140625" style="446" bestFit="1" customWidth="1"/>
    <col min="5144" max="5376" width="10.5703125" style="446"/>
    <col min="5377" max="5384" width="0" style="446" hidden="1" customWidth="1"/>
    <col min="5385" max="5387" width="3.7109375" style="446" customWidth="1"/>
    <col min="5388" max="5388" width="12.7109375" style="446" customWidth="1"/>
    <col min="5389" max="5389" width="51.140625" style="446" customWidth="1"/>
    <col min="5390" max="5390" width="0" style="446" hidden="1" customWidth="1"/>
    <col min="5391" max="5391" width="18.7109375" style="446" customWidth="1"/>
    <col min="5392" max="5393" width="0" style="446" hidden="1" customWidth="1"/>
    <col min="5394" max="5394" width="11.7109375" style="446" customWidth="1"/>
    <col min="5395" max="5395" width="6.42578125" style="446" bestFit="1" customWidth="1"/>
    <col min="5396" max="5396" width="11.7109375" style="446" customWidth="1"/>
    <col min="5397" max="5397" width="0" style="446" hidden="1" customWidth="1"/>
    <col min="5398" max="5398" width="3.7109375" style="446" customWidth="1"/>
    <col min="5399" max="5399" width="11.140625" style="446" bestFit="1" customWidth="1"/>
    <col min="5400" max="5632" width="10.5703125" style="446"/>
    <col min="5633" max="5640" width="0" style="446" hidden="1" customWidth="1"/>
    <col min="5641" max="5643" width="3.7109375" style="446" customWidth="1"/>
    <col min="5644" max="5644" width="12.7109375" style="446" customWidth="1"/>
    <col min="5645" max="5645" width="51.140625" style="446" customWidth="1"/>
    <col min="5646" max="5646" width="0" style="446" hidden="1" customWidth="1"/>
    <col min="5647" max="5647" width="18.7109375" style="446" customWidth="1"/>
    <col min="5648" max="5649" width="0" style="446" hidden="1" customWidth="1"/>
    <col min="5650" max="5650" width="11.7109375" style="446" customWidth="1"/>
    <col min="5651" max="5651" width="6.42578125" style="446" bestFit="1" customWidth="1"/>
    <col min="5652" max="5652" width="11.7109375" style="446" customWidth="1"/>
    <col min="5653" max="5653" width="0" style="446" hidden="1" customWidth="1"/>
    <col min="5654" max="5654" width="3.7109375" style="446" customWidth="1"/>
    <col min="5655" max="5655" width="11.140625" style="446" bestFit="1" customWidth="1"/>
    <col min="5656" max="5888" width="10.5703125" style="446"/>
    <col min="5889" max="5896" width="0" style="446" hidden="1" customWidth="1"/>
    <col min="5897" max="5899" width="3.7109375" style="446" customWidth="1"/>
    <col min="5900" max="5900" width="12.7109375" style="446" customWidth="1"/>
    <col min="5901" max="5901" width="51.140625" style="446" customWidth="1"/>
    <col min="5902" max="5902" width="0" style="446" hidden="1" customWidth="1"/>
    <col min="5903" max="5903" width="18.7109375" style="446" customWidth="1"/>
    <col min="5904" max="5905" width="0" style="446" hidden="1" customWidth="1"/>
    <col min="5906" max="5906" width="11.7109375" style="446" customWidth="1"/>
    <col min="5907" max="5907" width="6.42578125" style="446" bestFit="1" customWidth="1"/>
    <col min="5908" max="5908" width="11.7109375" style="446" customWidth="1"/>
    <col min="5909" max="5909" width="0" style="446" hidden="1" customWidth="1"/>
    <col min="5910" max="5910" width="3.7109375" style="446" customWidth="1"/>
    <col min="5911" max="5911" width="11.140625" style="446" bestFit="1" customWidth="1"/>
    <col min="5912" max="6144" width="10.5703125" style="446"/>
    <col min="6145" max="6152" width="0" style="446" hidden="1" customWidth="1"/>
    <col min="6153" max="6155" width="3.7109375" style="446" customWidth="1"/>
    <col min="6156" max="6156" width="12.7109375" style="446" customWidth="1"/>
    <col min="6157" max="6157" width="51.140625" style="446" customWidth="1"/>
    <col min="6158" max="6158" width="0" style="446" hidden="1" customWidth="1"/>
    <col min="6159" max="6159" width="18.7109375" style="446" customWidth="1"/>
    <col min="6160" max="6161" width="0" style="446" hidden="1" customWidth="1"/>
    <col min="6162" max="6162" width="11.7109375" style="446" customWidth="1"/>
    <col min="6163" max="6163" width="6.42578125" style="446" bestFit="1" customWidth="1"/>
    <col min="6164" max="6164" width="11.7109375" style="446" customWidth="1"/>
    <col min="6165" max="6165" width="0" style="446" hidden="1" customWidth="1"/>
    <col min="6166" max="6166" width="3.7109375" style="446" customWidth="1"/>
    <col min="6167" max="6167" width="11.140625" style="446" bestFit="1" customWidth="1"/>
    <col min="6168" max="6400" width="10.5703125" style="446"/>
    <col min="6401" max="6408" width="0" style="446" hidden="1" customWidth="1"/>
    <col min="6409" max="6411" width="3.7109375" style="446" customWidth="1"/>
    <col min="6412" max="6412" width="12.7109375" style="446" customWidth="1"/>
    <col min="6413" max="6413" width="51.140625" style="446" customWidth="1"/>
    <col min="6414" max="6414" width="0" style="446" hidden="1" customWidth="1"/>
    <col min="6415" max="6415" width="18.7109375" style="446" customWidth="1"/>
    <col min="6416" max="6417" width="0" style="446" hidden="1" customWidth="1"/>
    <col min="6418" max="6418" width="11.7109375" style="446" customWidth="1"/>
    <col min="6419" max="6419" width="6.42578125" style="446" bestFit="1" customWidth="1"/>
    <col min="6420" max="6420" width="11.7109375" style="446" customWidth="1"/>
    <col min="6421" max="6421" width="0" style="446" hidden="1" customWidth="1"/>
    <col min="6422" max="6422" width="3.7109375" style="446" customWidth="1"/>
    <col min="6423" max="6423" width="11.140625" style="446" bestFit="1" customWidth="1"/>
    <col min="6424" max="6656" width="10.5703125" style="446"/>
    <col min="6657" max="6664" width="0" style="446" hidden="1" customWidth="1"/>
    <col min="6665" max="6667" width="3.7109375" style="446" customWidth="1"/>
    <col min="6668" max="6668" width="12.7109375" style="446" customWidth="1"/>
    <col min="6669" max="6669" width="51.140625" style="446" customWidth="1"/>
    <col min="6670" max="6670" width="0" style="446" hidden="1" customWidth="1"/>
    <col min="6671" max="6671" width="18.7109375" style="446" customWidth="1"/>
    <col min="6672" max="6673" width="0" style="446" hidden="1" customWidth="1"/>
    <col min="6674" max="6674" width="11.7109375" style="446" customWidth="1"/>
    <col min="6675" max="6675" width="6.42578125" style="446" bestFit="1" customWidth="1"/>
    <col min="6676" max="6676" width="11.7109375" style="446" customWidth="1"/>
    <col min="6677" max="6677" width="0" style="446" hidden="1" customWidth="1"/>
    <col min="6678" max="6678" width="3.7109375" style="446" customWidth="1"/>
    <col min="6679" max="6679" width="11.140625" style="446" bestFit="1" customWidth="1"/>
    <col min="6680" max="6912" width="10.5703125" style="446"/>
    <col min="6913" max="6920" width="0" style="446" hidden="1" customWidth="1"/>
    <col min="6921" max="6923" width="3.7109375" style="446" customWidth="1"/>
    <col min="6924" max="6924" width="12.7109375" style="446" customWidth="1"/>
    <col min="6925" max="6925" width="51.140625" style="446" customWidth="1"/>
    <col min="6926" max="6926" width="0" style="446" hidden="1" customWidth="1"/>
    <col min="6927" max="6927" width="18.7109375" style="446" customWidth="1"/>
    <col min="6928" max="6929" width="0" style="446" hidden="1" customWidth="1"/>
    <col min="6930" max="6930" width="11.7109375" style="446" customWidth="1"/>
    <col min="6931" max="6931" width="6.42578125" style="446" bestFit="1" customWidth="1"/>
    <col min="6932" max="6932" width="11.7109375" style="446" customWidth="1"/>
    <col min="6933" max="6933" width="0" style="446" hidden="1" customWidth="1"/>
    <col min="6934" max="6934" width="3.7109375" style="446" customWidth="1"/>
    <col min="6935" max="6935" width="11.140625" style="446" bestFit="1" customWidth="1"/>
    <col min="6936" max="7168" width="10.5703125" style="446"/>
    <col min="7169" max="7176" width="0" style="446" hidden="1" customWidth="1"/>
    <col min="7177" max="7179" width="3.7109375" style="446" customWidth="1"/>
    <col min="7180" max="7180" width="12.7109375" style="446" customWidth="1"/>
    <col min="7181" max="7181" width="51.140625" style="446" customWidth="1"/>
    <col min="7182" max="7182" width="0" style="446" hidden="1" customWidth="1"/>
    <col min="7183" max="7183" width="18.7109375" style="446" customWidth="1"/>
    <col min="7184" max="7185" width="0" style="446" hidden="1" customWidth="1"/>
    <col min="7186" max="7186" width="11.7109375" style="446" customWidth="1"/>
    <col min="7187" max="7187" width="6.42578125" style="446" bestFit="1" customWidth="1"/>
    <col min="7188" max="7188" width="11.7109375" style="446" customWidth="1"/>
    <col min="7189" max="7189" width="0" style="446" hidden="1" customWidth="1"/>
    <col min="7190" max="7190" width="3.7109375" style="446" customWidth="1"/>
    <col min="7191" max="7191" width="11.140625" style="446" bestFit="1" customWidth="1"/>
    <col min="7192" max="7424" width="10.5703125" style="446"/>
    <col min="7425" max="7432" width="0" style="446" hidden="1" customWidth="1"/>
    <col min="7433" max="7435" width="3.7109375" style="446" customWidth="1"/>
    <col min="7436" max="7436" width="12.7109375" style="446" customWidth="1"/>
    <col min="7437" max="7437" width="51.140625" style="446" customWidth="1"/>
    <col min="7438" max="7438" width="0" style="446" hidden="1" customWidth="1"/>
    <col min="7439" max="7439" width="18.7109375" style="446" customWidth="1"/>
    <col min="7440" max="7441" width="0" style="446" hidden="1" customWidth="1"/>
    <col min="7442" max="7442" width="11.7109375" style="446" customWidth="1"/>
    <col min="7443" max="7443" width="6.42578125" style="446" bestFit="1" customWidth="1"/>
    <col min="7444" max="7444" width="11.7109375" style="446" customWidth="1"/>
    <col min="7445" max="7445" width="0" style="446" hidden="1" customWidth="1"/>
    <col min="7446" max="7446" width="3.7109375" style="446" customWidth="1"/>
    <col min="7447" max="7447" width="11.140625" style="446" bestFit="1" customWidth="1"/>
    <col min="7448" max="7680" width="10.5703125" style="446"/>
    <col min="7681" max="7688" width="0" style="446" hidden="1" customWidth="1"/>
    <col min="7689" max="7691" width="3.7109375" style="446" customWidth="1"/>
    <col min="7692" max="7692" width="12.7109375" style="446" customWidth="1"/>
    <col min="7693" max="7693" width="51.140625" style="446" customWidth="1"/>
    <col min="7694" max="7694" width="0" style="446" hidden="1" customWidth="1"/>
    <col min="7695" max="7695" width="18.7109375" style="446" customWidth="1"/>
    <col min="7696" max="7697" width="0" style="446" hidden="1" customWidth="1"/>
    <col min="7698" max="7698" width="11.7109375" style="446" customWidth="1"/>
    <col min="7699" max="7699" width="6.42578125" style="446" bestFit="1" customWidth="1"/>
    <col min="7700" max="7700" width="11.7109375" style="446" customWidth="1"/>
    <col min="7701" max="7701" width="0" style="446" hidden="1" customWidth="1"/>
    <col min="7702" max="7702" width="3.7109375" style="446" customWidth="1"/>
    <col min="7703" max="7703" width="11.140625" style="446" bestFit="1" customWidth="1"/>
    <col min="7704" max="7936" width="10.5703125" style="446"/>
    <col min="7937" max="7944" width="0" style="446" hidden="1" customWidth="1"/>
    <col min="7945" max="7947" width="3.7109375" style="446" customWidth="1"/>
    <col min="7948" max="7948" width="12.7109375" style="446" customWidth="1"/>
    <col min="7949" max="7949" width="51.140625" style="446" customWidth="1"/>
    <col min="7950" max="7950" width="0" style="446" hidden="1" customWidth="1"/>
    <col min="7951" max="7951" width="18.7109375" style="446" customWidth="1"/>
    <col min="7952" max="7953" width="0" style="446" hidden="1" customWidth="1"/>
    <col min="7954" max="7954" width="11.7109375" style="446" customWidth="1"/>
    <col min="7955" max="7955" width="6.42578125" style="446" bestFit="1" customWidth="1"/>
    <col min="7956" max="7956" width="11.7109375" style="446" customWidth="1"/>
    <col min="7957" max="7957" width="0" style="446" hidden="1" customWidth="1"/>
    <col min="7958" max="7958" width="3.7109375" style="446" customWidth="1"/>
    <col min="7959" max="7959" width="11.140625" style="446" bestFit="1" customWidth="1"/>
    <col min="7960" max="8192" width="10.5703125" style="446"/>
    <col min="8193" max="8200" width="0" style="446" hidden="1" customWidth="1"/>
    <col min="8201" max="8203" width="3.7109375" style="446" customWidth="1"/>
    <col min="8204" max="8204" width="12.7109375" style="446" customWidth="1"/>
    <col min="8205" max="8205" width="51.140625" style="446" customWidth="1"/>
    <col min="8206" max="8206" width="0" style="446" hidden="1" customWidth="1"/>
    <col min="8207" max="8207" width="18.7109375" style="446" customWidth="1"/>
    <col min="8208" max="8209" width="0" style="446" hidden="1" customWidth="1"/>
    <col min="8210" max="8210" width="11.7109375" style="446" customWidth="1"/>
    <col min="8211" max="8211" width="6.42578125" style="446" bestFit="1" customWidth="1"/>
    <col min="8212" max="8212" width="11.7109375" style="446" customWidth="1"/>
    <col min="8213" max="8213" width="0" style="446" hidden="1" customWidth="1"/>
    <col min="8214" max="8214" width="3.7109375" style="446" customWidth="1"/>
    <col min="8215" max="8215" width="11.140625" style="446" bestFit="1" customWidth="1"/>
    <col min="8216" max="8448" width="10.5703125" style="446"/>
    <col min="8449" max="8456" width="0" style="446" hidden="1" customWidth="1"/>
    <col min="8457" max="8459" width="3.7109375" style="446" customWidth="1"/>
    <col min="8460" max="8460" width="12.7109375" style="446" customWidth="1"/>
    <col min="8461" max="8461" width="51.140625" style="446" customWidth="1"/>
    <col min="8462" max="8462" width="0" style="446" hidden="1" customWidth="1"/>
    <col min="8463" max="8463" width="18.7109375" style="446" customWidth="1"/>
    <col min="8464" max="8465" width="0" style="446" hidden="1" customWidth="1"/>
    <col min="8466" max="8466" width="11.7109375" style="446" customWidth="1"/>
    <col min="8467" max="8467" width="6.42578125" style="446" bestFit="1" customWidth="1"/>
    <col min="8468" max="8468" width="11.7109375" style="446" customWidth="1"/>
    <col min="8469" max="8469" width="0" style="446" hidden="1" customWidth="1"/>
    <col min="8470" max="8470" width="3.7109375" style="446" customWidth="1"/>
    <col min="8471" max="8471" width="11.140625" style="446" bestFit="1" customWidth="1"/>
    <col min="8472" max="8704" width="10.5703125" style="446"/>
    <col min="8705" max="8712" width="0" style="446" hidden="1" customWidth="1"/>
    <col min="8713" max="8715" width="3.7109375" style="446" customWidth="1"/>
    <col min="8716" max="8716" width="12.7109375" style="446" customWidth="1"/>
    <col min="8717" max="8717" width="51.140625" style="446" customWidth="1"/>
    <col min="8718" max="8718" width="0" style="446" hidden="1" customWidth="1"/>
    <col min="8719" max="8719" width="18.7109375" style="446" customWidth="1"/>
    <col min="8720" max="8721" width="0" style="446" hidden="1" customWidth="1"/>
    <col min="8722" max="8722" width="11.7109375" style="446" customWidth="1"/>
    <col min="8723" max="8723" width="6.42578125" style="446" bestFit="1" customWidth="1"/>
    <col min="8724" max="8724" width="11.7109375" style="446" customWidth="1"/>
    <col min="8725" max="8725" width="0" style="446" hidden="1" customWidth="1"/>
    <col min="8726" max="8726" width="3.7109375" style="446" customWidth="1"/>
    <col min="8727" max="8727" width="11.140625" style="446" bestFit="1" customWidth="1"/>
    <col min="8728" max="8960" width="10.5703125" style="446"/>
    <col min="8961" max="8968" width="0" style="446" hidden="1" customWidth="1"/>
    <col min="8969" max="8971" width="3.7109375" style="446" customWidth="1"/>
    <col min="8972" max="8972" width="12.7109375" style="446" customWidth="1"/>
    <col min="8973" max="8973" width="51.140625" style="446" customWidth="1"/>
    <col min="8974" max="8974" width="0" style="446" hidden="1" customWidth="1"/>
    <col min="8975" max="8975" width="18.7109375" style="446" customWidth="1"/>
    <col min="8976" max="8977" width="0" style="446" hidden="1" customWidth="1"/>
    <col min="8978" max="8978" width="11.7109375" style="446" customWidth="1"/>
    <col min="8979" max="8979" width="6.42578125" style="446" bestFit="1" customWidth="1"/>
    <col min="8980" max="8980" width="11.7109375" style="446" customWidth="1"/>
    <col min="8981" max="8981" width="0" style="446" hidden="1" customWidth="1"/>
    <col min="8982" max="8982" width="3.7109375" style="446" customWidth="1"/>
    <col min="8983" max="8983" width="11.140625" style="446" bestFit="1" customWidth="1"/>
    <col min="8984" max="9216" width="10.5703125" style="446"/>
    <col min="9217" max="9224" width="0" style="446" hidden="1" customWidth="1"/>
    <col min="9225" max="9227" width="3.7109375" style="446" customWidth="1"/>
    <col min="9228" max="9228" width="12.7109375" style="446" customWidth="1"/>
    <col min="9229" max="9229" width="51.140625" style="446" customWidth="1"/>
    <col min="9230" max="9230" width="0" style="446" hidden="1" customWidth="1"/>
    <col min="9231" max="9231" width="18.7109375" style="446" customWidth="1"/>
    <col min="9232" max="9233" width="0" style="446" hidden="1" customWidth="1"/>
    <col min="9234" max="9234" width="11.7109375" style="446" customWidth="1"/>
    <col min="9235" max="9235" width="6.42578125" style="446" bestFit="1" customWidth="1"/>
    <col min="9236" max="9236" width="11.7109375" style="446" customWidth="1"/>
    <col min="9237" max="9237" width="0" style="446" hidden="1" customWidth="1"/>
    <col min="9238" max="9238" width="3.7109375" style="446" customWidth="1"/>
    <col min="9239" max="9239" width="11.140625" style="446" bestFit="1" customWidth="1"/>
    <col min="9240" max="9472" width="10.5703125" style="446"/>
    <col min="9473" max="9480" width="0" style="446" hidden="1" customWidth="1"/>
    <col min="9481" max="9483" width="3.7109375" style="446" customWidth="1"/>
    <col min="9484" max="9484" width="12.7109375" style="446" customWidth="1"/>
    <col min="9485" max="9485" width="51.140625" style="446" customWidth="1"/>
    <col min="9486" max="9486" width="0" style="446" hidden="1" customWidth="1"/>
    <col min="9487" max="9487" width="18.7109375" style="446" customWidth="1"/>
    <col min="9488" max="9489" width="0" style="446" hidden="1" customWidth="1"/>
    <col min="9490" max="9490" width="11.7109375" style="446" customWidth="1"/>
    <col min="9491" max="9491" width="6.42578125" style="446" bestFit="1" customWidth="1"/>
    <col min="9492" max="9492" width="11.7109375" style="446" customWidth="1"/>
    <col min="9493" max="9493" width="0" style="446" hidden="1" customWidth="1"/>
    <col min="9494" max="9494" width="3.7109375" style="446" customWidth="1"/>
    <col min="9495" max="9495" width="11.140625" style="446" bestFit="1" customWidth="1"/>
    <col min="9496" max="9728" width="10.5703125" style="446"/>
    <col min="9729" max="9736" width="0" style="446" hidden="1" customWidth="1"/>
    <col min="9737" max="9739" width="3.7109375" style="446" customWidth="1"/>
    <col min="9740" max="9740" width="12.7109375" style="446" customWidth="1"/>
    <col min="9741" max="9741" width="51.140625" style="446" customWidth="1"/>
    <col min="9742" max="9742" width="0" style="446" hidden="1" customWidth="1"/>
    <col min="9743" max="9743" width="18.7109375" style="446" customWidth="1"/>
    <col min="9744" max="9745" width="0" style="446" hidden="1" customWidth="1"/>
    <col min="9746" max="9746" width="11.7109375" style="446" customWidth="1"/>
    <col min="9747" max="9747" width="6.42578125" style="446" bestFit="1" customWidth="1"/>
    <col min="9748" max="9748" width="11.7109375" style="446" customWidth="1"/>
    <col min="9749" max="9749" width="0" style="446" hidden="1" customWidth="1"/>
    <col min="9750" max="9750" width="3.7109375" style="446" customWidth="1"/>
    <col min="9751" max="9751" width="11.140625" style="446" bestFit="1" customWidth="1"/>
    <col min="9752" max="9984" width="10.5703125" style="446"/>
    <col min="9985" max="9992" width="0" style="446" hidden="1" customWidth="1"/>
    <col min="9993" max="9995" width="3.7109375" style="446" customWidth="1"/>
    <col min="9996" max="9996" width="12.7109375" style="446" customWidth="1"/>
    <col min="9997" max="9997" width="51.140625" style="446" customWidth="1"/>
    <col min="9998" max="9998" width="0" style="446" hidden="1" customWidth="1"/>
    <col min="9999" max="9999" width="18.7109375" style="446" customWidth="1"/>
    <col min="10000" max="10001" width="0" style="446" hidden="1" customWidth="1"/>
    <col min="10002" max="10002" width="11.7109375" style="446" customWidth="1"/>
    <col min="10003" max="10003" width="6.42578125" style="446" bestFit="1" customWidth="1"/>
    <col min="10004" max="10004" width="11.7109375" style="446" customWidth="1"/>
    <col min="10005" max="10005" width="0" style="446" hidden="1" customWidth="1"/>
    <col min="10006" max="10006" width="3.7109375" style="446" customWidth="1"/>
    <col min="10007" max="10007" width="11.140625" style="446" bestFit="1" customWidth="1"/>
    <col min="10008" max="10240" width="10.5703125" style="446"/>
    <col min="10241" max="10248" width="0" style="446" hidden="1" customWidth="1"/>
    <col min="10249" max="10251" width="3.7109375" style="446" customWidth="1"/>
    <col min="10252" max="10252" width="12.7109375" style="446" customWidth="1"/>
    <col min="10253" max="10253" width="51.140625" style="446" customWidth="1"/>
    <col min="10254" max="10254" width="0" style="446" hidden="1" customWidth="1"/>
    <col min="10255" max="10255" width="18.7109375" style="446" customWidth="1"/>
    <col min="10256" max="10257" width="0" style="446" hidden="1" customWidth="1"/>
    <col min="10258" max="10258" width="11.7109375" style="446" customWidth="1"/>
    <col min="10259" max="10259" width="6.42578125" style="446" bestFit="1" customWidth="1"/>
    <col min="10260" max="10260" width="11.7109375" style="446" customWidth="1"/>
    <col min="10261" max="10261" width="0" style="446" hidden="1" customWidth="1"/>
    <col min="10262" max="10262" width="3.7109375" style="446" customWidth="1"/>
    <col min="10263" max="10263" width="11.140625" style="446" bestFit="1" customWidth="1"/>
    <col min="10264" max="10496" width="10.5703125" style="446"/>
    <col min="10497" max="10504" width="0" style="446" hidden="1" customWidth="1"/>
    <col min="10505" max="10507" width="3.7109375" style="446" customWidth="1"/>
    <col min="10508" max="10508" width="12.7109375" style="446" customWidth="1"/>
    <col min="10509" max="10509" width="51.140625" style="446" customWidth="1"/>
    <col min="10510" max="10510" width="0" style="446" hidden="1" customWidth="1"/>
    <col min="10511" max="10511" width="18.7109375" style="446" customWidth="1"/>
    <col min="10512" max="10513" width="0" style="446" hidden="1" customWidth="1"/>
    <col min="10514" max="10514" width="11.7109375" style="446" customWidth="1"/>
    <col min="10515" max="10515" width="6.42578125" style="446" bestFit="1" customWidth="1"/>
    <col min="10516" max="10516" width="11.7109375" style="446" customWidth="1"/>
    <col min="10517" max="10517" width="0" style="446" hidden="1" customWidth="1"/>
    <col min="10518" max="10518" width="3.7109375" style="446" customWidth="1"/>
    <col min="10519" max="10519" width="11.140625" style="446" bestFit="1" customWidth="1"/>
    <col min="10520" max="10752" width="10.5703125" style="446"/>
    <col min="10753" max="10760" width="0" style="446" hidden="1" customWidth="1"/>
    <col min="10761" max="10763" width="3.7109375" style="446" customWidth="1"/>
    <col min="10764" max="10764" width="12.7109375" style="446" customWidth="1"/>
    <col min="10765" max="10765" width="51.140625" style="446" customWidth="1"/>
    <col min="10766" max="10766" width="0" style="446" hidden="1" customWidth="1"/>
    <col min="10767" max="10767" width="18.7109375" style="446" customWidth="1"/>
    <col min="10768" max="10769" width="0" style="446" hidden="1" customWidth="1"/>
    <col min="10770" max="10770" width="11.7109375" style="446" customWidth="1"/>
    <col min="10771" max="10771" width="6.42578125" style="446" bestFit="1" customWidth="1"/>
    <col min="10772" max="10772" width="11.7109375" style="446" customWidth="1"/>
    <col min="10773" max="10773" width="0" style="446" hidden="1" customWidth="1"/>
    <col min="10774" max="10774" width="3.7109375" style="446" customWidth="1"/>
    <col min="10775" max="10775" width="11.140625" style="446" bestFit="1" customWidth="1"/>
    <col min="10776" max="11008" width="10.5703125" style="446"/>
    <col min="11009" max="11016" width="0" style="446" hidden="1" customWidth="1"/>
    <col min="11017" max="11019" width="3.7109375" style="446" customWidth="1"/>
    <col min="11020" max="11020" width="12.7109375" style="446" customWidth="1"/>
    <col min="11021" max="11021" width="51.140625" style="446" customWidth="1"/>
    <col min="11022" max="11022" width="0" style="446" hidden="1" customWidth="1"/>
    <col min="11023" max="11023" width="18.7109375" style="446" customWidth="1"/>
    <col min="11024" max="11025" width="0" style="446" hidden="1" customWidth="1"/>
    <col min="11026" max="11026" width="11.7109375" style="446" customWidth="1"/>
    <col min="11027" max="11027" width="6.42578125" style="446" bestFit="1" customWidth="1"/>
    <col min="11028" max="11028" width="11.7109375" style="446" customWidth="1"/>
    <col min="11029" max="11029" width="0" style="446" hidden="1" customWidth="1"/>
    <col min="11030" max="11030" width="3.7109375" style="446" customWidth="1"/>
    <col min="11031" max="11031" width="11.140625" style="446" bestFit="1" customWidth="1"/>
    <col min="11032" max="11264" width="10.5703125" style="446"/>
    <col min="11265" max="11272" width="0" style="446" hidden="1" customWidth="1"/>
    <col min="11273" max="11275" width="3.7109375" style="446" customWidth="1"/>
    <col min="11276" max="11276" width="12.7109375" style="446" customWidth="1"/>
    <col min="11277" max="11277" width="51.140625" style="446" customWidth="1"/>
    <col min="11278" max="11278" width="0" style="446" hidden="1" customWidth="1"/>
    <col min="11279" max="11279" width="18.7109375" style="446" customWidth="1"/>
    <col min="11280" max="11281" width="0" style="446" hidden="1" customWidth="1"/>
    <col min="11282" max="11282" width="11.7109375" style="446" customWidth="1"/>
    <col min="11283" max="11283" width="6.42578125" style="446" bestFit="1" customWidth="1"/>
    <col min="11284" max="11284" width="11.7109375" style="446" customWidth="1"/>
    <col min="11285" max="11285" width="0" style="446" hidden="1" customWidth="1"/>
    <col min="11286" max="11286" width="3.7109375" style="446" customWidth="1"/>
    <col min="11287" max="11287" width="11.140625" style="446" bestFit="1" customWidth="1"/>
    <col min="11288" max="11520" width="10.5703125" style="446"/>
    <col min="11521" max="11528" width="0" style="446" hidden="1" customWidth="1"/>
    <col min="11529" max="11531" width="3.7109375" style="446" customWidth="1"/>
    <col min="11532" max="11532" width="12.7109375" style="446" customWidth="1"/>
    <col min="11533" max="11533" width="51.140625" style="446" customWidth="1"/>
    <col min="11534" max="11534" width="0" style="446" hidden="1" customWidth="1"/>
    <col min="11535" max="11535" width="18.7109375" style="446" customWidth="1"/>
    <col min="11536" max="11537" width="0" style="446" hidden="1" customWidth="1"/>
    <col min="11538" max="11538" width="11.7109375" style="446" customWidth="1"/>
    <col min="11539" max="11539" width="6.42578125" style="446" bestFit="1" customWidth="1"/>
    <col min="11540" max="11540" width="11.7109375" style="446" customWidth="1"/>
    <col min="11541" max="11541" width="0" style="446" hidden="1" customWidth="1"/>
    <col min="11542" max="11542" width="3.7109375" style="446" customWidth="1"/>
    <col min="11543" max="11543" width="11.140625" style="446" bestFit="1" customWidth="1"/>
    <col min="11544" max="11776" width="10.5703125" style="446"/>
    <col min="11777" max="11784" width="0" style="446" hidden="1" customWidth="1"/>
    <col min="11785" max="11787" width="3.7109375" style="446" customWidth="1"/>
    <col min="11788" max="11788" width="12.7109375" style="446" customWidth="1"/>
    <col min="11789" max="11789" width="51.140625" style="446" customWidth="1"/>
    <col min="11790" max="11790" width="0" style="446" hidden="1" customWidth="1"/>
    <col min="11791" max="11791" width="18.7109375" style="446" customWidth="1"/>
    <col min="11792" max="11793" width="0" style="446" hidden="1" customWidth="1"/>
    <col min="11794" max="11794" width="11.7109375" style="446" customWidth="1"/>
    <col min="11795" max="11795" width="6.42578125" style="446" bestFit="1" customWidth="1"/>
    <col min="11796" max="11796" width="11.7109375" style="446" customWidth="1"/>
    <col min="11797" max="11797" width="0" style="446" hidden="1" customWidth="1"/>
    <col min="11798" max="11798" width="3.7109375" style="446" customWidth="1"/>
    <col min="11799" max="11799" width="11.140625" style="446" bestFit="1" customWidth="1"/>
    <col min="11800" max="12032" width="10.5703125" style="446"/>
    <col min="12033" max="12040" width="0" style="446" hidden="1" customWidth="1"/>
    <col min="12041" max="12043" width="3.7109375" style="446" customWidth="1"/>
    <col min="12044" max="12044" width="12.7109375" style="446" customWidth="1"/>
    <col min="12045" max="12045" width="51.140625" style="446" customWidth="1"/>
    <col min="12046" max="12046" width="0" style="446" hidden="1" customWidth="1"/>
    <col min="12047" max="12047" width="18.7109375" style="446" customWidth="1"/>
    <col min="12048" max="12049" width="0" style="446" hidden="1" customWidth="1"/>
    <col min="12050" max="12050" width="11.7109375" style="446" customWidth="1"/>
    <col min="12051" max="12051" width="6.42578125" style="446" bestFit="1" customWidth="1"/>
    <col min="12052" max="12052" width="11.7109375" style="446" customWidth="1"/>
    <col min="12053" max="12053" width="0" style="446" hidden="1" customWidth="1"/>
    <col min="12054" max="12054" width="3.7109375" style="446" customWidth="1"/>
    <col min="12055" max="12055" width="11.140625" style="446" bestFit="1" customWidth="1"/>
    <col min="12056" max="12288" width="10.5703125" style="446"/>
    <col min="12289" max="12296" width="0" style="446" hidden="1" customWidth="1"/>
    <col min="12297" max="12299" width="3.7109375" style="446" customWidth="1"/>
    <col min="12300" max="12300" width="12.7109375" style="446" customWidth="1"/>
    <col min="12301" max="12301" width="51.140625" style="446" customWidth="1"/>
    <col min="12302" max="12302" width="0" style="446" hidden="1" customWidth="1"/>
    <col min="12303" max="12303" width="18.7109375" style="446" customWidth="1"/>
    <col min="12304" max="12305" width="0" style="446" hidden="1" customWidth="1"/>
    <col min="12306" max="12306" width="11.7109375" style="446" customWidth="1"/>
    <col min="12307" max="12307" width="6.42578125" style="446" bestFit="1" customWidth="1"/>
    <col min="12308" max="12308" width="11.7109375" style="446" customWidth="1"/>
    <col min="12309" max="12309" width="0" style="446" hidden="1" customWidth="1"/>
    <col min="12310" max="12310" width="3.7109375" style="446" customWidth="1"/>
    <col min="12311" max="12311" width="11.140625" style="446" bestFit="1" customWidth="1"/>
    <col min="12312" max="12544" width="10.5703125" style="446"/>
    <col min="12545" max="12552" width="0" style="446" hidden="1" customWidth="1"/>
    <col min="12553" max="12555" width="3.7109375" style="446" customWidth="1"/>
    <col min="12556" max="12556" width="12.7109375" style="446" customWidth="1"/>
    <col min="12557" max="12557" width="51.140625" style="446" customWidth="1"/>
    <col min="12558" max="12558" width="0" style="446" hidden="1" customWidth="1"/>
    <col min="12559" max="12559" width="18.7109375" style="446" customWidth="1"/>
    <col min="12560" max="12561" width="0" style="446" hidden="1" customWidth="1"/>
    <col min="12562" max="12562" width="11.7109375" style="446" customWidth="1"/>
    <col min="12563" max="12563" width="6.42578125" style="446" bestFit="1" customWidth="1"/>
    <col min="12564" max="12564" width="11.7109375" style="446" customWidth="1"/>
    <col min="12565" max="12565" width="0" style="446" hidden="1" customWidth="1"/>
    <col min="12566" max="12566" width="3.7109375" style="446" customWidth="1"/>
    <col min="12567" max="12567" width="11.140625" style="446" bestFit="1" customWidth="1"/>
    <col min="12568" max="12800" width="10.5703125" style="446"/>
    <col min="12801" max="12808" width="0" style="446" hidden="1" customWidth="1"/>
    <col min="12809" max="12811" width="3.7109375" style="446" customWidth="1"/>
    <col min="12812" max="12812" width="12.7109375" style="446" customWidth="1"/>
    <col min="12813" max="12813" width="51.140625" style="446" customWidth="1"/>
    <col min="12814" max="12814" width="0" style="446" hidden="1" customWidth="1"/>
    <col min="12815" max="12815" width="18.7109375" style="446" customWidth="1"/>
    <col min="12816" max="12817" width="0" style="446" hidden="1" customWidth="1"/>
    <col min="12818" max="12818" width="11.7109375" style="446" customWidth="1"/>
    <col min="12819" max="12819" width="6.42578125" style="446" bestFit="1" customWidth="1"/>
    <col min="12820" max="12820" width="11.7109375" style="446" customWidth="1"/>
    <col min="12821" max="12821" width="0" style="446" hidden="1" customWidth="1"/>
    <col min="12822" max="12822" width="3.7109375" style="446" customWidth="1"/>
    <col min="12823" max="12823" width="11.140625" style="446" bestFit="1" customWidth="1"/>
    <col min="12824" max="13056" width="10.5703125" style="446"/>
    <col min="13057" max="13064" width="0" style="446" hidden="1" customWidth="1"/>
    <col min="13065" max="13067" width="3.7109375" style="446" customWidth="1"/>
    <col min="13068" max="13068" width="12.7109375" style="446" customWidth="1"/>
    <col min="13069" max="13069" width="51.140625" style="446" customWidth="1"/>
    <col min="13070" max="13070" width="0" style="446" hidden="1" customWidth="1"/>
    <col min="13071" max="13071" width="18.7109375" style="446" customWidth="1"/>
    <col min="13072" max="13073" width="0" style="446" hidden="1" customWidth="1"/>
    <col min="13074" max="13074" width="11.7109375" style="446" customWidth="1"/>
    <col min="13075" max="13075" width="6.42578125" style="446" bestFit="1" customWidth="1"/>
    <col min="13076" max="13076" width="11.7109375" style="446" customWidth="1"/>
    <col min="13077" max="13077" width="0" style="446" hidden="1" customWidth="1"/>
    <col min="13078" max="13078" width="3.7109375" style="446" customWidth="1"/>
    <col min="13079" max="13079" width="11.140625" style="446" bestFit="1" customWidth="1"/>
    <col min="13080" max="13312" width="10.5703125" style="446"/>
    <col min="13313" max="13320" width="0" style="446" hidden="1" customWidth="1"/>
    <col min="13321" max="13323" width="3.7109375" style="446" customWidth="1"/>
    <col min="13324" max="13324" width="12.7109375" style="446" customWidth="1"/>
    <col min="13325" max="13325" width="51.140625" style="446" customWidth="1"/>
    <col min="13326" max="13326" width="0" style="446" hidden="1" customWidth="1"/>
    <col min="13327" max="13327" width="18.7109375" style="446" customWidth="1"/>
    <col min="13328" max="13329" width="0" style="446" hidden="1" customWidth="1"/>
    <col min="13330" max="13330" width="11.7109375" style="446" customWidth="1"/>
    <col min="13331" max="13331" width="6.42578125" style="446" bestFit="1" customWidth="1"/>
    <col min="13332" max="13332" width="11.7109375" style="446" customWidth="1"/>
    <col min="13333" max="13333" width="0" style="446" hidden="1" customWidth="1"/>
    <col min="13334" max="13334" width="3.7109375" style="446" customWidth="1"/>
    <col min="13335" max="13335" width="11.140625" style="446" bestFit="1" customWidth="1"/>
    <col min="13336" max="13568" width="10.5703125" style="446"/>
    <col min="13569" max="13576" width="0" style="446" hidden="1" customWidth="1"/>
    <col min="13577" max="13579" width="3.7109375" style="446" customWidth="1"/>
    <col min="13580" max="13580" width="12.7109375" style="446" customWidth="1"/>
    <col min="13581" max="13581" width="51.140625" style="446" customWidth="1"/>
    <col min="13582" max="13582" width="0" style="446" hidden="1" customWidth="1"/>
    <col min="13583" max="13583" width="18.7109375" style="446" customWidth="1"/>
    <col min="13584" max="13585" width="0" style="446" hidden="1" customWidth="1"/>
    <col min="13586" max="13586" width="11.7109375" style="446" customWidth="1"/>
    <col min="13587" max="13587" width="6.42578125" style="446" bestFit="1" customWidth="1"/>
    <col min="13588" max="13588" width="11.7109375" style="446" customWidth="1"/>
    <col min="13589" max="13589" width="0" style="446" hidden="1" customWidth="1"/>
    <col min="13590" max="13590" width="3.7109375" style="446" customWidth="1"/>
    <col min="13591" max="13591" width="11.140625" style="446" bestFit="1" customWidth="1"/>
    <col min="13592" max="13824" width="10.5703125" style="446"/>
    <col min="13825" max="13832" width="0" style="446" hidden="1" customWidth="1"/>
    <col min="13833" max="13835" width="3.7109375" style="446" customWidth="1"/>
    <col min="13836" max="13836" width="12.7109375" style="446" customWidth="1"/>
    <col min="13837" max="13837" width="51.140625" style="446" customWidth="1"/>
    <col min="13838" max="13838" width="0" style="446" hidden="1" customWidth="1"/>
    <col min="13839" max="13839" width="18.7109375" style="446" customWidth="1"/>
    <col min="13840" max="13841" width="0" style="446" hidden="1" customWidth="1"/>
    <col min="13842" max="13842" width="11.7109375" style="446" customWidth="1"/>
    <col min="13843" max="13843" width="6.42578125" style="446" bestFit="1" customWidth="1"/>
    <col min="13844" max="13844" width="11.7109375" style="446" customWidth="1"/>
    <col min="13845" max="13845" width="0" style="446" hidden="1" customWidth="1"/>
    <col min="13846" max="13846" width="3.7109375" style="446" customWidth="1"/>
    <col min="13847" max="13847" width="11.140625" style="446" bestFit="1" customWidth="1"/>
    <col min="13848" max="14080" width="10.5703125" style="446"/>
    <col min="14081" max="14088" width="0" style="446" hidden="1" customWidth="1"/>
    <col min="14089" max="14091" width="3.7109375" style="446" customWidth="1"/>
    <col min="14092" max="14092" width="12.7109375" style="446" customWidth="1"/>
    <col min="14093" max="14093" width="51.140625" style="446" customWidth="1"/>
    <col min="14094" max="14094" width="0" style="446" hidden="1" customWidth="1"/>
    <col min="14095" max="14095" width="18.7109375" style="446" customWidth="1"/>
    <col min="14096" max="14097" width="0" style="446" hidden="1" customWidth="1"/>
    <col min="14098" max="14098" width="11.7109375" style="446" customWidth="1"/>
    <col min="14099" max="14099" width="6.42578125" style="446" bestFit="1" customWidth="1"/>
    <col min="14100" max="14100" width="11.7109375" style="446" customWidth="1"/>
    <col min="14101" max="14101" width="0" style="446" hidden="1" customWidth="1"/>
    <col min="14102" max="14102" width="3.7109375" style="446" customWidth="1"/>
    <col min="14103" max="14103" width="11.140625" style="446" bestFit="1" customWidth="1"/>
    <col min="14104" max="14336" width="10.5703125" style="446"/>
    <col min="14337" max="14344" width="0" style="446" hidden="1" customWidth="1"/>
    <col min="14345" max="14347" width="3.7109375" style="446" customWidth="1"/>
    <col min="14348" max="14348" width="12.7109375" style="446" customWidth="1"/>
    <col min="14349" max="14349" width="51.140625" style="446" customWidth="1"/>
    <col min="14350" max="14350" width="0" style="446" hidden="1" customWidth="1"/>
    <col min="14351" max="14351" width="18.7109375" style="446" customWidth="1"/>
    <col min="14352" max="14353" width="0" style="446" hidden="1" customWidth="1"/>
    <col min="14354" max="14354" width="11.7109375" style="446" customWidth="1"/>
    <col min="14355" max="14355" width="6.42578125" style="446" bestFit="1" customWidth="1"/>
    <col min="14356" max="14356" width="11.7109375" style="446" customWidth="1"/>
    <col min="14357" max="14357" width="0" style="446" hidden="1" customWidth="1"/>
    <col min="14358" max="14358" width="3.7109375" style="446" customWidth="1"/>
    <col min="14359" max="14359" width="11.140625" style="446" bestFit="1" customWidth="1"/>
    <col min="14360" max="14592" width="10.5703125" style="446"/>
    <col min="14593" max="14600" width="0" style="446" hidden="1" customWidth="1"/>
    <col min="14601" max="14603" width="3.7109375" style="446" customWidth="1"/>
    <col min="14604" max="14604" width="12.7109375" style="446" customWidth="1"/>
    <col min="14605" max="14605" width="51.140625" style="446" customWidth="1"/>
    <col min="14606" max="14606" width="0" style="446" hidden="1" customWidth="1"/>
    <col min="14607" max="14607" width="18.7109375" style="446" customWidth="1"/>
    <col min="14608" max="14609" width="0" style="446" hidden="1" customWidth="1"/>
    <col min="14610" max="14610" width="11.7109375" style="446" customWidth="1"/>
    <col min="14611" max="14611" width="6.42578125" style="446" bestFit="1" customWidth="1"/>
    <col min="14612" max="14612" width="11.7109375" style="446" customWidth="1"/>
    <col min="14613" max="14613" width="0" style="446" hidden="1" customWidth="1"/>
    <col min="14614" max="14614" width="3.7109375" style="446" customWidth="1"/>
    <col min="14615" max="14615" width="11.140625" style="446" bestFit="1" customWidth="1"/>
    <col min="14616" max="14848" width="10.5703125" style="446"/>
    <col min="14849" max="14856" width="0" style="446" hidden="1" customWidth="1"/>
    <col min="14857" max="14859" width="3.7109375" style="446" customWidth="1"/>
    <col min="14860" max="14860" width="12.7109375" style="446" customWidth="1"/>
    <col min="14861" max="14861" width="51.140625" style="446" customWidth="1"/>
    <col min="14862" max="14862" width="0" style="446" hidden="1" customWidth="1"/>
    <col min="14863" max="14863" width="18.7109375" style="446" customWidth="1"/>
    <col min="14864" max="14865" width="0" style="446" hidden="1" customWidth="1"/>
    <col min="14866" max="14866" width="11.7109375" style="446" customWidth="1"/>
    <col min="14867" max="14867" width="6.42578125" style="446" bestFit="1" customWidth="1"/>
    <col min="14868" max="14868" width="11.7109375" style="446" customWidth="1"/>
    <col min="14869" max="14869" width="0" style="446" hidden="1" customWidth="1"/>
    <col min="14870" max="14870" width="3.7109375" style="446" customWidth="1"/>
    <col min="14871" max="14871" width="11.140625" style="446" bestFit="1" customWidth="1"/>
    <col min="14872" max="15104" width="10.5703125" style="446"/>
    <col min="15105" max="15112" width="0" style="446" hidden="1" customWidth="1"/>
    <col min="15113" max="15115" width="3.7109375" style="446" customWidth="1"/>
    <col min="15116" max="15116" width="12.7109375" style="446" customWidth="1"/>
    <col min="15117" max="15117" width="51.140625" style="446" customWidth="1"/>
    <col min="15118" max="15118" width="0" style="446" hidden="1" customWidth="1"/>
    <col min="15119" max="15119" width="18.7109375" style="446" customWidth="1"/>
    <col min="15120" max="15121" width="0" style="446" hidden="1" customWidth="1"/>
    <col min="15122" max="15122" width="11.7109375" style="446" customWidth="1"/>
    <col min="15123" max="15123" width="6.42578125" style="446" bestFit="1" customWidth="1"/>
    <col min="15124" max="15124" width="11.7109375" style="446" customWidth="1"/>
    <col min="15125" max="15125" width="0" style="446" hidden="1" customWidth="1"/>
    <col min="15126" max="15126" width="3.7109375" style="446" customWidth="1"/>
    <col min="15127" max="15127" width="11.140625" style="446" bestFit="1" customWidth="1"/>
    <col min="15128" max="15360" width="10.5703125" style="446"/>
    <col min="15361" max="15368" width="0" style="446" hidden="1" customWidth="1"/>
    <col min="15369" max="15371" width="3.7109375" style="446" customWidth="1"/>
    <col min="15372" max="15372" width="12.7109375" style="446" customWidth="1"/>
    <col min="15373" max="15373" width="51.140625" style="446" customWidth="1"/>
    <col min="15374" max="15374" width="0" style="446" hidden="1" customWidth="1"/>
    <col min="15375" max="15375" width="18.7109375" style="446" customWidth="1"/>
    <col min="15376" max="15377" width="0" style="446" hidden="1" customWidth="1"/>
    <col min="15378" max="15378" width="11.7109375" style="446" customWidth="1"/>
    <col min="15379" max="15379" width="6.42578125" style="446" bestFit="1" customWidth="1"/>
    <col min="15380" max="15380" width="11.7109375" style="446" customWidth="1"/>
    <col min="15381" max="15381" width="0" style="446" hidden="1" customWidth="1"/>
    <col min="15382" max="15382" width="3.7109375" style="446" customWidth="1"/>
    <col min="15383" max="15383" width="11.140625" style="446" bestFit="1" customWidth="1"/>
    <col min="15384" max="15616" width="10.5703125" style="446"/>
    <col min="15617" max="15624" width="0" style="446" hidden="1" customWidth="1"/>
    <col min="15625" max="15627" width="3.7109375" style="446" customWidth="1"/>
    <col min="15628" max="15628" width="12.7109375" style="446" customWidth="1"/>
    <col min="15629" max="15629" width="51.140625" style="446" customWidth="1"/>
    <col min="15630" max="15630" width="0" style="446" hidden="1" customWidth="1"/>
    <col min="15631" max="15631" width="18.7109375" style="446" customWidth="1"/>
    <col min="15632" max="15633" width="0" style="446" hidden="1" customWidth="1"/>
    <col min="15634" max="15634" width="11.7109375" style="446" customWidth="1"/>
    <col min="15635" max="15635" width="6.42578125" style="446" bestFit="1" customWidth="1"/>
    <col min="15636" max="15636" width="11.7109375" style="446" customWidth="1"/>
    <col min="15637" max="15637" width="0" style="446" hidden="1" customWidth="1"/>
    <col min="15638" max="15638" width="3.7109375" style="446" customWidth="1"/>
    <col min="15639" max="15639" width="11.140625" style="446" bestFit="1" customWidth="1"/>
    <col min="15640" max="15872" width="10.5703125" style="446"/>
    <col min="15873" max="15880" width="0" style="446" hidden="1" customWidth="1"/>
    <col min="15881" max="15883" width="3.7109375" style="446" customWidth="1"/>
    <col min="15884" max="15884" width="12.7109375" style="446" customWidth="1"/>
    <col min="15885" max="15885" width="51.140625" style="446" customWidth="1"/>
    <col min="15886" max="15886" width="0" style="446" hidden="1" customWidth="1"/>
    <col min="15887" max="15887" width="18.7109375" style="446" customWidth="1"/>
    <col min="15888" max="15889" width="0" style="446" hidden="1" customWidth="1"/>
    <col min="15890" max="15890" width="11.7109375" style="446" customWidth="1"/>
    <col min="15891" max="15891" width="6.42578125" style="446" bestFit="1" customWidth="1"/>
    <col min="15892" max="15892" width="11.7109375" style="446" customWidth="1"/>
    <col min="15893" max="15893" width="0" style="446" hidden="1" customWidth="1"/>
    <col min="15894" max="15894" width="3.7109375" style="446" customWidth="1"/>
    <col min="15895" max="15895" width="11.140625" style="446" bestFit="1" customWidth="1"/>
    <col min="15896" max="16128" width="10.5703125" style="446"/>
    <col min="16129" max="16136" width="0" style="446" hidden="1" customWidth="1"/>
    <col min="16137" max="16139" width="3.7109375" style="446" customWidth="1"/>
    <col min="16140" max="16140" width="12.7109375" style="446" customWidth="1"/>
    <col min="16141" max="16141" width="51.140625" style="446" customWidth="1"/>
    <col min="16142" max="16142" width="0" style="446" hidden="1" customWidth="1"/>
    <col min="16143" max="16143" width="18.7109375" style="446" customWidth="1"/>
    <col min="16144" max="16145" width="0" style="446" hidden="1" customWidth="1"/>
    <col min="16146" max="16146" width="11.7109375" style="446" customWidth="1"/>
    <col min="16147" max="16147" width="6.42578125" style="446" bestFit="1" customWidth="1"/>
    <col min="16148" max="16148" width="11.7109375" style="446" customWidth="1"/>
    <col min="16149" max="16149" width="0" style="446" hidden="1" customWidth="1"/>
    <col min="16150" max="16150" width="3.7109375" style="446" customWidth="1"/>
    <col min="16151" max="16151" width="11.140625" style="446" bestFit="1" customWidth="1"/>
    <col min="16152" max="16384" width="10.5703125" style="446"/>
  </cols>
  <sheetData>
    <row r="1" spans="1:33" hidden="1"/>
    <row r="2" spans="1:33" hidden="1"/>
    <row r="3" spans="1:33" hidden="1"/>
    <row r="4" spans="1:33" ht="3" customHeight="1">
      <c r="J4" s="451"/>
      <c r="K4" s="451"/>
      <c r="L4" s="447"/>
      <c r="M4" s="447"/>
      <c r="N4" s="447"/>
      <c r="O4" s="454"/>
      <c r="P4" s="454"/>
      <c r="Q4" s="454"/>
      <c r="R4" s="454"/>
      <c r="S4" s="454"/>
      <c r="T4" s="454"/>
      <c r="U4" s="447"/>
    </row>
    <row r="5" spans="1:33" ht="26.1" customHeight="1">
      <c r="J5" s="451"/>
      <c r="K5" s="451"/>
      <c r="L5" s="1301" t="s">
        <v>717</v>
      </c>
      <c r="M5" s="1301"/>
      <c r="N5" s="1301"/>
      <c r="O5" s="1301"/>
      <c r="P5" s="1301"/>
      <c r="Q5" s="1301"/>
      <c r="R5" s="1301"/>
      <c r="S5" s="1301"/>
      <c r="T5" s="1301"/>
      <c r="U5" s="467"/>
    </row>
    <row r="6" spans="1:33" ht="3" customHeight="1">
      <c r="J6" s="451"/>
      <c r="K6" s="451"/>
      <c r="L6" s="447"/>
      <c r="M6" s="447"/>
      <c r="N6" s="447"/>
      <c r="O6" s="450"/>
      <c r="P6" s="450"/>
      <c r="Q6" s="450"/>
      <c r="R6" s="450"/>
      <c r="S6" s="450"/>
      <c r="T6" s="450"/>
      <c r="U6" s="447"/>
    </row>
    <row r="7" spans="1:33"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33" s="461" customFormat="1" ht="18.75">
      <c r="A8" s="481"/>
      <c r="B8" s="481"/>
      <c r="C8" s="481"/>
      <c r="D8" s="481"/>
      <c r="E8" s="481"/>
      <c r="F8" s="481"/>
      <c r="G8" s="481"/>
      <c r="H8" s="481"/>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551"/>
      <c r="V8" s="551"/>
      <c r="W8" s="489"/>
      <c r="X8" s="475"/>
      <c r="Y8" s="475"/>
      <c r="Z8" s="475"/>
      <c r="AA8" s="475"/>
      <c r="AB8" s="475"/>
      <c r="AC8" s="475"/>
      <c r="AD8" s="475"/>
      <c r="AE8" s="475"/>
      <c r="AF8" s="475"/>
      <c r="AG8" s="475"/>
    </row>
    <row r="9" spans="1:33" s="461" customFormat="1" ht="22.5">
      <c r="A9" s="481"/>
      <c r="B9" s="481"/>
      <c r="C9" s="481"/>
      <c r="D9" s="481"/>
      <c r="E9" s="481"/>
      <c r="F9" s="481"/>
      <c r="G9" s="481"/>
      <c r="H9" s="481"/>
      <c r="L9" s="145"/>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551"/>
      <c r="V9" s="551"/>
      <c r="W9" s="489"/>
      <c r="X9" s="475"/>
      <c r="Y9" s="475"/>
      <c r="Z9" s="475"/>
      <c r="AA9" s="475"/>
      <c r="AB9" s="475"/>
      <c r="AC9" s="475"/>
      <c r="AD9" s="475"/>
      <c r="AE9" s="475"/>
      <c r="AF9" s="475"/>
      <c r="AG9" s="475"/>
    </row>
    <row r="10" spans="1:33"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33" s="461" customFormat="1" ht="11.25" hidden="1">
      <c r="A11" s="481"/>
      <c r="B11" s="481"/>
      <c r="C11" s="481"/>
      <c r="D11" s="481"/>
      <c r="E11" s="481"/>
      <c r="F11" s="481"/>
      <c r="G11" s="481"/>
      <c r="H11" s="481"/>
      <c r="L11" s="145"/>
      <c r="M11" s="145"/>
      <c r="N11" s="458"/>
      <c r="O11" s="468"/>
      <c r="P11" s="468"/>
      <c r="Q11" s="468"/>
      <c r="R11" s="468"/>
      <c r="S11" s="468"/>
      <c r="T11" s="468"/>
      <c r="U11" s="473" t="s">
        <v>371</v>
      </c>
      <c r="X11" s="475"/>
      <c r="Y11" s="475"/>
      <c r="Z11" s="475"/>
      <c r="AA11" s="475"/>
      <c r="AB11" s="475"/>
      <c r="AC11" s="475"/>
      <c r="AD11" s="475"/>
      <c r="AE11" s="475"/>
      <c r="AF11" s="475"/>
      <c r="AG11" s="475"/>
    </row>
    <row r="12" spans="1:33" ht="15" customHeight="1">
      <c r="H12" s="480" t="s">
        <v>92</v>
      </c>
      <c r="J12" s="451"/>
      <c r="K12" s="451"/>
      <c r="L12" s="447"/>
      <c r="M12" s="447"/>
      <c r="N12" s="447"/>
      <c r="O12" s="1318"/>
      <c r="P12" s="1318"/>
      <c r="Q12" s="1318"/>
      <c r="R12" s="1318"/>
      <c r="S12" s="1318"/>
      <c r="T12" s="1318"/>
      <c r="U12" s="1318"/>
    </row>
    <row r="13" spans="1:33">
      <c r="J13" s="451"/>
      <c r="K13" s="451"/>
      <c r="L13" s="1231" t="s">
        <v>445</v>
      </c>
      <c r="M13" s="1231"/>
      <c r="N13" s="1231"/>
      <c r="O13" s="1231"/>
      <c r="P13" s="1231"/>
      <c r="Q13" s="1231"/>
      <c r="R13" s="1231"/>
      <c r="S13" s="1231"/>
      <c r="T13" s="1231"/>
      <c r="U13" s="1231"/>
      <c r="V13" s="1231"/>
      <c r="W13" s="1231" t="s">
        <v>446</v>
      </c>
    </row>
    <row r="14" spans="1:33" ht="14.25" customHeight="1">
      <c r="J14" s="451"/>
      <c r="K14" s="451"/>
      <c r="L14" s="1285" t="s">
        <v>91</v>
      </c>
      <c r="M14" s="1285" t="s">
        <v>602</v>
      </c>
      <c r="N14" s="444"/>
      <c r="O14" s="1286" t="s">
        <v>604</v>
      </c>
      <c r="P14" s="1287"/>
      <c r="Q14" s="1287"/>
      <c r="R14" s="1287"/>
      <c r="S14" s="1287"/>
      <c r="T14" s="1288"/>
      <c r="U14" s="1296" t="s">
        <v>339</v>
      </c>
      <c r="V14" s="1317" t="s">
        <v>274</v>
      </c>
      <c r="W14" s="1231"/>
    </row>
    <row r="15" spans="1:33" ht="14.25" customHeight="1">
      <c r="J15" s="451"/>
      <c r="K15" s="451"/>
      <c r="L15" s="1285"/>
      <c r="M15" s="1285"/>
      <c r="N15" s="443"/>
      <c r="O15" s="1291" t="s">
        <v>603</v>
      </c>
      <c r="P15" s="624"/>
      <c r="Q15" s="624"/>
      <c r="R15" s="1294" t="s">
        <v>615</v>
      </c>
      <c r="S15" s="1294"/>
      <c r="T15" s="1295"/>
      <c r="U15" s="1297"/>
      <c r="V15" s="1317"/>
      <c r="W15" s="1231"/>
    </row>
    <row r="16" spans="1:33" ht="30.75" customHeight="1">
      <c r="J16" s="451"/>
      <c r="K16" s="451"/>
      <c r="L16" s="1285"/>
      <c r="M16" s="1285"/>
      <c r="N16" s="442"/>
      <c r="O16" s="1292"/>
      <c r="P16" s="622"/>
      <c r="Q16" s="623"/>
      <c r="R16" s="506" t="s">
        <v>273</v>
      </c>
      <c r="S16" s="1280" t="s">
        <v>272</v>
      </c>
      <c r="T16" s="1281"/>
      <c r="U16" s="1298"/>
      <c r="V16" s="1317"/>
      <c r="W16" s="1231"/>
    </row>
    <row r="17" spans="1:33">
      <c r="J17" s="451"/>
      <c r="K17" s="459">
        <v>1</v>
      </c>
      <c r="L17" s="606" t="s">
        <v>92</v>
      </c>
      <c r="M17" s="606" t="s">
        <v>48</v>
      </c>
      <c r="N17" s="479" t="s">
        <v>48</v>
      </c>
      <c r="O17" s="607">
        <f ca="1">OFFSET(O17,0,-1)+1</f>
        <v>3</v>
      </c>
      <c r="P17" s="608">
        <f ca="1">OFFSET(P17,0,-1)</f>
        <v>3</v>
      </c>
      <c r="Q17" s="608">
        <f ca="1">OFFSET(Q17,0,-1)</f>
        <v>3</v>
      </c>
      <c r="R17" s="607">
        <f ca="1">OFFSET(R17,0,-1)+1</f>
        <v>4</v>
      </c>
      <c r="S17" s="1315">
        <f ca="1">OFFSET(S17,0,-1)+1</f>
        <v>5</v>
      </c>
      <c r="T17" s="1315"/>
      <c r="U17" s="607">
        <f ca="1">OFFSET(U17,0,-2)+1</f>
        <v>6</v>
      </c>
      <c r="V17" s="608">
        <f ca="1">OFFSET(V17,0,-1)</f>
        <v>6</v>
      </c>
      <c r="W17" s="607">
        <f ca="1">OFFSET(W17,0,-1)+1</f>
        <v>7</v>
      </c>
    </row>
    <row r="18" spans="1:33" ht="22.5">
      <c r="A18" s="1304">
        <v>1</v>
      </c>
      <c r="B18" s="849"/>
      <c r="C18" s="849"/>
      <c r="D18" s="849"/>
      <c r="E18" s="850"/>
      <c r="F18" s="851"/>
      <c r="G18" s="851"/>
      <c r="H18" s="851"/>
      <c r="I18" s="852"/>
      <c r="J18" s="847"/>
      <c r="K18" s="854"/>
      <c r="L18" s="562">
        <f>mergeValue(A18)</f>
        <v>1</v>
      </c>
      <c r="M18" s="610" t="s">
        <v>19</v>
      </c>
      <c r="N18" s="549"/>
      <c r="O18" s="1316"/>
      <c r="P18" s="1316"/>
      <c r="Q18" s="1316"/>
      <c r="R18" s="1316"/>
      <c r="S18" s="1316"/>
      <c r="T18" s="1316"/>
      <c r="U18" s="1316"/>
      <c r="V18" s="1316"/>
      <c r="W18" s="1129" t="s">
        <v>718</v>
      </c>
    </row>
    <row r="19" spans="1:33" ht="22.5">
      <c r="A19" s="1304"/>
      <c r="B19" s="1304">
        <v>1</v>
      </c>
      <c r="C19" s="849"/>
      <c r="D19" s="849"/>
      <c r="E19" s="851"/>
      <c r="F19" s="851"/>
      <c r="G19" s="851"/>
      <c r="H19" s="851"/>
      <c r="I19" s="846"/>
      <c r="J19" s="845"/>
      <c r="K19" s="848"/>
      <c r="L19" s="562" t="str">
        <f>mergeValue(A19) &amp;"."&amp; mergeValue(B19)</f>
        <v>1.1</v>
      </c>
      <c r="M19" s="516" t="s">
        <v>15</v>
      </c>
      <c r="N19" s="549"/>
      <c r="O19" s="1316"/>
      <c r="P19" s="1316"/>
      <c r="Q19" s="1316"/>
      <c r="R19" s="1316"/>
      <c r="S19" s="1316"/>
      <c r="T19" s="1316"/>
      <c r="U19" s="1316"/>
      <c r="V19" s="1316"/>
      <c r="W19" s="1129" t="s">
        <v>459</v>
      </c>
    </row>
    <row r="20" spans="1:33" ht="22.5">
      <c r="A20" s="1304"/>
      <c r="B20" s="1304"/>
      <c r="C20" s="1304">
        <v>1</v>
      </c>
      <c r="D20" s="849"/>
      <c r="E20" s="851"/>
      <c r="F20" s="851"/>
      <c r="G20" s="851"/>
      <c r="H20" s="851"/>
      <c r="I20" s="853"/>
      <c r="J20" s="845"/>
      <c r="K20" s="848"/>
      <c r="L20" s="562" t="str">
        <f>mergeValue(A20) &amp;"."&amp; mergeValue(B20)&amp;"."&amp; mergeValue(C20)</f>
        <v>1.1.1</v>
      </c>
      <c r="M20" s="517" t="s">
        <v>7</v>
      </c>
      <c r="N20" s="549"/>
      <c r="O20" s="1316"/>
      <c r="P20" s="1316"/>
      <c r="Q20" s="1316"/>
      <c r="R20" s="1316"/>
      <c r="S20" s="1316"/>
      <c r="T20" s="1316"/>
      <c r="U20" s="1316"/>
      <c r="V20" s="1316"/>
      <c r="W20" s="1129" t="s">
        <v>600</v>
      </c>
    </row>
    <row r="21" spans="1:33" ht="22.5">
      <c r="A21" s="1304"/>
      <c r="B21" s="1304"/>
      <c r="C21" s="1304"/>
      <c r="D21" s="1304">
        <v>1</v>
      </c>
      <c r="E21" s="851"/>
      <c r="F21" s="851"/>
      <c r="G21" s="851"/>
      <c r="H21" s="851"/>
      <c r="I21" s="853"/>
      <c r="J21" s="845"/>
      <c r="K21" s="848"/>
      <c r="L21" s="562" t="str">
        <f>mergeValue(A21) &amp;"."&amp; mergeValue(B21)&amp;"."&amp; mergeValue(C21)&amp;"."&amp; mergeValue(D21)</f>
        <v>1.1.1.1</v>
      </c>
      <c r="M21" s="518" t="s">
        <v>21</v>
      </c>
      <c r="N21" s="549"/>
      <c r="O21" s="1316"/>
      <c r="P21" s="1316"/>
      <c r="Q21" s="1316"/>
      <c r="R21" s="1316"/>
      <c r="S21" s="1316"/>
      <c r="T21" s="1316"/>
      <c r="U21" s="1316"/>
      <c r="V21" s="1316"/>
      <c r="W21" s="1129" t="s">
        <v>601</v>
      </c>
    </row>
    <row r="22" spans="1:33" ht="78.75">
      <c r="A22" s="1304"/>
      <c r="B22" s="1304"/>
      <c r="C22" s="1304"/>
      <c r="D22" s="1304"/>
      <c r="E22" s="1304">
        <v>1</v>
      </c>
      <c r="F22" s="851"/>
      <c r="G22" s="851"/>
      <c r="H22" s="849">
        <v>1</v>
      </c>
      <c r="I22" s="1304">
        <v>1</v>
      </c>
      <c r="J22" s="851"/>
      <c r="K22" s="856"/>
      <c r="L22" s="562" t="str">
        <f>mergeValue(A22) &amp;"."&amp; mergeValue(B22)&amp;"."&amp; mergeValue(C22)&amp;"."&amp; mergeValue(D22)&amp;"."&amp; mergeValue(E22)</f>
        <v>1.1.1.1.1</v>
      </c>
      <c r="M22" s="524" t="s">
        <v>8</v>
      </c>
      <c r="N22" s="550"/>
      <c r="O22" s="1306"/>
      <c r="P22" s="1306"/>
      <c r="Q22" s="1306"/>
      <c r="R22" s="1306"/>
      <c r="S22" s="1306"/>
      <c r="T22" s="1306"/>
      <c r="U22" s="1306"/>
      <c r="V22" s="1306"/>
      <c r="W22" s="1129" t="s">
        <v>719</v>
      </c>
    </row>
    <row r="23" spans="1:33" ht="33.75">
      <c r="A23" s="1304"/>
      <c r="B23" s="1304"/>
      <c r="C23" s="1304"/>
      <c r="D23" s="1304"/>
      <c r="E23" s="1304"/>
      <c r="F23" s="1304">
        <v>1</v>
      </c>
      <c r="G23" s="849"/>
      <c r="H23" s="849"/>
      <c r="I23" s="1304"/>
      <c r="J23" s="1304">
        <v>1</v>
      </c>
      <c r="K23" s="857"/>
      <c r="L23" s="562" t="str">
        <f>mergeValue(A23) &amp;"."&amp; mergeValue(B23)&amp;"."&amp; mergeValue(C23)&amp;"."&amp; mergeValue(D23)&amp;"."&amp; mergeValue(E23)&amp;"."&amp; mergeValue(F23)</f>
        <v>1.1.1.1.1.1</v>
      </c>
      <c r="M23" s="525" t="s">
        <v>9</v>
      </c>
      <c r="N23" s="550"/>
      <c r="O23" s="1307"/>
      <c r="P23" s="1308"/>
      <c r="Q23" s="1308"/>
      <c r="R23" s="1308"/>
      <c r="S23" s="1308"/>
      <c r="T23" s="1308"/>
      <c r="U23" s="1308"/>
      <c r="V23" s="1309"/>
      <c r="W23" s="1129" t="s">
        <v>720</v>
      </c>
      <c r="Y23" s="474" t="str">
        <f>strCheckUnique(Z23:Z26)</f>
        <v/>
      </c>
      <c r="AA23" s="474" t="str">
        <f>IF(O23="","",O23 &amp; ":_")</f>
        <v/>
      </c>
    </row>
    <row r="24" spans="1:33" ht="122.1" customHeight="1">
      <c r="A24" s="1304"/>
      <c r="B24" s="1304"/>
      <c r="C24" s="1304"/>
      <c r="D24" s="1304"/>
      <c r="E24" s="1304"/>
      <c r="F24" s="1304"/>
      <c r="G24" s="849">
        <v>1</v>
      </c>
      <c r="H24" s="849"/>
      <c r="I24" s="1304"/>
      <c r="J24" s="1304"/>
      <c r="K24" s="857">
        <v>1</v>
      </c>
      <c r="L24" s="562" t="str">
        <f>mergeValue(A24) &amp;"."&amp; mergeValue(B24)&amp;"."&amp; mergeValue(C24)&amp;"."&amp; mergeValue(D24)&amp;"."&amp; mergeValue(E24)&amp;"."&amp; mergeValue(F24)&amp;"."&amp; mergeValue(G24)</f>
        <v>1.1.1.1.1.1.1</v>
      </c>
      <c r="M24" s="1088"/>
      <c r="N24" s="555"/>
      <c r="O24" s="1103"/>
      <c r="P24" s="532"/>
      <c r="Q24" s="532"/>
      <c r="R24" s="1310"/>
      <c r="S24" s="1300" t="s">
        <v>83</v>
      </c>
      <c r="T24" s="1310"/>
      <c r="U24" s="1300" t="s">
        <v>84</v>
      </c>
      <c r="V24" s="547"/>
      <c r="W24" s="1274" t="s">
        <v>721</v>
      </c>
      <c r="X24" s="470" t="str">
        <f>strCheckDate(O25:V25)</f>
        <v/>
      </c>
      <c r="Y24" s="474"/>
      <c r="Z24" s="474" t="str">
        <f>IF(M24="","",M24 )</f>
        <v/>
      </c>
      <c r="AA24" s="474"/>
      <c r="AB24" s="474"/>
      <c r="AC24" s="474"/>
    </row>
    <row r="25" spans="1:33" ht="11.25" hidden="1">
      <c r="A25" s="1304"/>
      <c r="B25" s="1304"/>
      <c r="C25" s="1304"/>
      <c r="D25" s="1304"/>
      <c r="E25" s="1304"/>
      <c r="F25" s="1304"/>
      <c r="G25" s="849"/>
      <c r="H25" s="849"/>
      <c r="I25" s="1304"/>
      <c r="J25" s="1304"/>
      <c r="K25" s="857"/>
      <c r="L25" s="569"/>
      <c r="M25" s="615"/>
      <c r="N25" s="555"/>
      <c r="O25" s="553"/>
      <c r="P25" s="532"/>
      <c r="Q25" s="553" t="str">
        <f>R24 &amp; "-" &amp; T24</f>
        <v>-</v>
      </c>
      <c r="R25" s="1299"/>
      <c r="S25" s="1300"/>
      <c r="T25" s="1299"/>
      <c r="U25" s="1300"/>
      <c r="V25" s="547"/>
      <c r="W25" s="1275"/>
    </row>
    <row r="26" spans="1:33" s="445" customFormat="1" ht="15" customHeight="1">
      <c r="A26" s="1304"/>
      <c r="B26" s="1304"/>
      <c r="C26" s="1304"/>
      <c r="D26" s="1304"/>
      <c r="E26" s="1304"/>
      <c r="F26" s="1304"/>
      <c r="G26" s="851"/>
      <c r="H26" s="849"/>
      <c r="I26" s="1304"/>
      <c r="J26" s="1304"/>
      <c r="K26" s="856"/>
      <c r="L26" s="508"/>
      <c r="M26" s="527" t="s">
        <v>24</v>
      </c>
      <c r="N26" s="521"/>
      <c r="O26" s="515"/>
      <c r="P26" s="515"/>
      <c r="Q26" s="515"/>
      <c r="R26" s="542"/>
      <c r="S26" s="534"/>
      <c r="T26" s="533"/>
      <c r="U26" s="521"/>
      <c r="V26" s="530"/>
      <c r="W26" s="1276"/>
      <c r="X26" s="471"/>
      <c r="Y26" s="471"/>
      <c r="Z26" s="471"/>
      <c r="AA26" s="471"/>
      <c r="AB26" s="471"/>
      <c r="AC26" s="471"/>
      <c r="AD26" s="471"/>
      <c r="AE26" s="471"/>
      <c r="AF26" s="471"/>
      <c r="AG26" s="471"/>
    </row>
    <row r="27" spans="1:33" s="445" customFormat="1" ht="15" customHeight="1">
      <c r="A27" s="1304"/>
      <c r="B27" s="1304"/>
      <c r="C27" s="1304"/>
      <c r="D27" s="1304"/>
      <c r="E27" s="1304"/>
      <c r="F27" s="851"/>
      <c r="G27" s="851"/>
      <c r="H27" s="849"/>
      <c r="I27" s="1304"/>
      <c r="J27" s="851"/>
      <c r="K27" s="856"/>
      <c r="L27" s="508"/>
      <c r="M27" s="526" t="s">
        <v>10</v>
      </c>
      <c r="N27" s="520"/>
      <c r="O27" s="515"/>
      <c r="P27" s="515"/>
      <c r="Q27" s="515"/>
      <c r="R27" s="542"/>
      <c r="S27" s="534"/>
      <c r="T27" s="533"/>
      <c r="U27" s="520"/>
      <c r="V27" s="534"/>
      <c r="W27" s="530"/>
      <c r="X27" s="471"/>
      <c r="Y27" s="471"/>
      <c r="Z27" s="471"/>
      <c r="AA27" s="471"/>
      <c r="AB27" s="471"/>
      <c r="AC27" s="471"/>
      <c r="AD27" s="471"/>
      <c r="AE27" s="471"/>
      <c r="AF27" s="471"/>
      <c r="AG27" s="471"/>
    </row>
    <row r="28" spans="1:33" s="445" customFormat="1" ht="15" customHeight="1">
      <c r="A28" s="1304"/>
      <c r="B28" s="1304"/>
      <c r="C28" s="1304"/>
      <c r="D28" s="1304"/>
      <c r="E28" s="855"/>
      <c r="F28" s="851"/>
      <c r="G28" s="851"/>
      <c r="H28" s="851"/>
      <c r="I28" s="847"/>
      <c r="J28" s="844"/>
      <c r="K28" s="854"/>
      <c r="L28" s="508"/>
      <c r="M28" s="521" t="s">
        <v>11</v>
      </c>
      <c r="N28" s="519"/>
      <c r="O28" s="515"/>
      <c r="P28" s="515"/>
      <c r="Q28" s="515"/>
      <c r="R28" s="542"/>
      <c r="S28" s="534"/>
      <c r="T28" s="533"/>
      <c r="U28" s="519"/>
      <c r="V28" s="534"/>
      <c r="W28" s="530"/>
      <c r="X28" s="471"/>
      <c r="Y28" s="471"/>
      <c r="Z28" s="471"/>
      <c r="AA28" s="471"/>
      <c r="AB28" s="471"/>
      <c r="AC28" s="471"/>
      <c r="AD28" s="471"/>
      <c r="AE28" s="471"/>
      <c r="AF28" s="471"/>
      <c r="AG28" s="471"/>
    </row>
    <row r="29" spans="1:33" s="445" customFormat="1" ht="15" customHeight="1">
      <c r="A29" s="1304"/>
      <c r="B29" s="1304"/>
      <c r="C29" s="1304"/>
      <c r="D29" s="855"/>
      <c r="E29" s="855"/>
      <c r="F29" s="851"/>
      <c r="G29" s="851"/>
      <c r="H29" s="851"/>
      <c r="I29" s="847"/>
      <c r="J29" s="844"/>
      <c r="K29" s="854"/>
      <c r="L29" s="508"/>
      <c r="M29" s="520" t="s">
        <v>16</v>
      </c>
      <c r="N29" s="519"/>
      <c r="O29" s="515"/>
      <c r="P29" s="515"/>
      <c r="Q29" s="515"/>
      <c r="R29" s="542"/>
      <c r="S29" s="534"/>
      <c r="T29" s="533"/>
      <c r="U29" s="519"/>
      <c r="V29" s="534"/>
      <c r="W29" s="530"/>
      <c r="X29" s="471"/>
      <c r="Y29" s="471"/>
      <c r="Z29" s="471"/>
      <c r="AA29" s="471"/>
      <c r="AB29" s="471"/>
      <c r="AC29" s="471"/>
      <c r="AD29" s="471"/>
      <c r="AE29" s="471"/>
      <c r="AF29" s="471"/>
      <c r="AG29" s="471"/>
    </row>
    <row r="30" spans="1:33" s="445" customFormat="1" ht="15" customHeight="1">
      <c r="A30" s="1304"/>
      <c r="B30" s="1304"/>
      <c r="C30" s="855"/>
      <c r="D30" s="855"/>
      <c r="E30" s="855"/>
      <c r="F30" s="855"/>
      <c r="G30" s="860"/>
      <c r="H30" s="847"/>
      <c r="I30" s="858"/>
      <c r="J30" s="844"/>
      <c r="K30" s="859"/>
      <c r="L30" s="508"/>
      <c r="M30" s="519" t="s">
        <v>17</v>
      </c>
      <c r="N30" s="519"/>
      <c r="O30" s="515"/>
      <c r="P30" s="515"/>
      <c r="Q30" s="515"/>
      <c r="R30" s="542"/>
      <c r="S30" s="534"/>
      <c r="T30" s="533"/>
      <c r="U30" s="519"/>
      <c r="V30" s="534"/>
      <c r="W30" s="530"/>
      <c r="X30" s="471"/>
      <c r="Y30" s="471"/>
      <c r="Z30" s="471"/>
      <c r="AA30" s="471"/>
      <c r="AB30" s="471"/>
      <c r="AC30" s="471"/>
      <c r="AD30" s="471"/>
      <c r="AE30" s="471"/>
      <c r="AF30" s="471"/>
      <c r="AG30" s="471"/>
    </row>
    <row r="31" spans="1:33" s="445" customFormat="1" ht="15" customHeight="1">
      <c r="A31" s="1304"/>
      <c r="B31" s="855"/>
      <c r="C31" s="855"/>
      <c r="D31" s="855"/>
      <c r="E31" s="855"/>
      <c r="F31" s="855"/>
      <c r="G31" s="860"/>
      <c r="H31" s="847"/>
      <c r="I31" s="847"/>
      <c r="J31" s="844"/>
      <c r="K31" s="854"/>
      <c r="L31" s="508"/>
      <c r="M31" s="528" t="s">
        <v>18</v>
      </c>
      <c r="N31" s="519"/>
      <c r="O31" s="515"/>
      <c r="P31" s="515"/>
      <c r="Q31" s="515"/>
      <c r="R31" s="542"/>
      <c r="S31" s="534"/>
      <c r="T31" s="533"/>
      <c r="U31" s="519"/>
      <c r="V31" s="534"/>
      <c r="W31" s="530"/>
      <c r="X31" s="471"/>
      <c r="Y31" s="471"/>
      <c r="Z31" s="471"/>
      <c r="AA31" s="471"/>
      <c r="AB31" s="471"/>
      <c r="AC31" s="471"/>
      <c r="AD31" s="471"/>
      <c r="AE31" s="471"/>
      <c r="AF31" s="471"/>
      <c r="AG31" s="471"/>
    </row>
    <row r="32" spans="1:33" s="445" customFormat="1" ht="15" customHeight="1">
      <c r="A32" s="843"/>
      <c r="B32" s="843"/>
      <c r="C32" s="843"/>
      <c r="D32" s="843"/>
      <c r="E32" s="843"/>
      <c r="F32" s="843"/>
      <c r="G32" s="843"/>
      <c r="H32" s="843"/>
      <c r="I32" s="843"/>
      <c r="J32" s="843"/>
      <c r="K32" s="843"/>
      <c r="L32" s="508"/>
      <c r="M32" s="535" t="s">
        <v>308</v>
      </c>
      <c r="N32" s="519"/>
      <c r="O32" s="515"/>
      <c r="P32" s="515"/>
      <c r="Q32" s="515"/>
      <c r="R32" s="542"/>
      <c r="S32" s="534"/>
      <c r="T32" s="533"/>
      <c r="U32" s="519"/>
      <c r="V32" s="534"/>
      <c r="W32" s="530"/>
      <c r="X32" s="471"/>
      <c r="Y32" s="471"/>
      <c r="Z32" s="471"/>
      <c r="AA32" s="471"/>
      <c r="AB32" s="471"/>
      <c r="AC32" s="471"/>
      <c r="AD32" s="471"/>
      <c r="AE32" s="471"/>
      <c r="AF32" s="471"/>
      <c r="AG32" s="471"/>
    </row>
    <row r="33" spans="12:23" ht="3" customHeight="1">
      <c r="L33" s="455"/>
      <c r="M33" s="455"/>
      <c r="N33" s="455"/>
      <c r="O33" s="455"/>
      <c r="P33" s="455"/>
      <c r="Q33" s="455"/>
      <c r="R33" s="455"/>
      <c r="S33" s="455"/>
      <c r="T33" s="455"/>
      <c r="U33" s="455"/>
    </row>
    <row r="34" spans="12:23" ht="133.5" customHeight="1">
      <c r="L34" s="1">
        <v>1</v>
      </c>
      <c r="M34" s="1267" t="s">
        <v>722</v>
      </c>
      <c r="N34" s="1267"/>
      <c r="O34" s="1267"/>
      <c r="P34" s="1267"/>
      <c r="Q34" s="1267"/>
      <c r="R34" s="1267"/>
      <c r="S34" s="1267"/>
      <c r="T34" s="1267"/>
      <c r="U34" s="1267"/>
      <c r="V34" s="1267"/>
      <c r="W34" s="1267"/>
    </row>
  </sheetData>
  <sheetProtection password="FA9C" sheet="1" objects="1" scenarios="1" formatColumns="0" formatRows="0"/>
  <dataConsolidate leftLabels="1"/>
  <mergeCells count="37">
    <mergeCell ref="L5:T5"/>
    <mergeCell ref="O9:T9"/>
    <mergeCell ref="O10:T10"/>
    <mergeCell ref="W13:W16"/>
    <mergeCell ref="S16:T16"/>
    <mergeCell ref="V14:V16"/>
    <mergeCell ref="L13:V13"/>
    <mergeCell ref="L14:L16"/>
    <mergeCell ref="M14:M16"/>
    <mergeCell ref="U14:U16"/>
    <mergeCell ref="O14:T14"/>
    <mergeCell ref="O7:T7"/>
    <mergeCell ref="O8:T8"/>
    <mergeCell ref="O15:O16"/>
    <mergeCell ref="R15:T15"/>
    <mergeCell ref="O12:U12"/>
    <mergeCell ref="A18:A31"/>
    <mergeCell ref="O18:V18"/>
    <mergeCell ref="B19:B30"/>
    <mergeCell ref="O19:V19"/>
    <mergeCell ref="C20:C29"/>
    <mergeCell ref="O20:V20"/>
    <mergeCell ref="D21:D28"/>
    <mergeCell ref="O21:V21"/>
    <mergeCell ref="E22:E27"/>
    <mergeCell ref="I22:I27"/>
    <mergeCell ref="O22:V22"/>
    <mergeCell ref="F23:F26"/>
    <mergeCell ref="J23:J26"/>
    <mergeCell ref="O23:V23"/>
    <mergeCell ref="R24:R25"/>
    <mergeCell ref="S24:S25"/>
    <mergeCell ref="T24:T25"/>
    <mergeCell ref="U24:U25"/>
    <mergeCell ref="M34:W34"/>
    <mergeCell ref="W24:W26"/>
    <mergeCell ref="S17:T17"/>
  </mergeCells>
  <dataValidations count="11">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W27:W32 L65562:W65568 L131098:W131104 L196634:W196640 L262170:W262176 L327706:W327712 L393242:W393248 L458778:W458784 L524314:W524320 L589850:W589856 L655386:W655392 L720922:W720928 L786458:W786464 L851994:W852000 L917530:W917536 L983066:W983072 L26:V32"/>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errorTitle="Ошибка" error="Допускается ввод не более 900 символов!" sqref="WWE983058:WWE98306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TO18:TO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ADK18:ADK24">
      <formula1>900</formula1>
    </dataValidation>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list" allowBlank="1" showInputMessage="1" errorTitle="Ошибка" error="Выберите значение из списка" prompt="Выберите значение из списка" sqref="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JI24 WLY98306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TE24">
      <formula1>kind_of_heat_transfer</formula1>
    </dataValidation>
    <dataValidation type="decimal" allowBlank="1" showErrorMessage="1" errorTitle="Ошибка" error="Допускается ввод только неотрицательных чисел!" sqref="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24 JK24 WVW98306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TG24">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ADI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U196632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U24 U262168 U327704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393240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458776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524312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589848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655384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720920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786456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851992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917528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983064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65560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131096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JQ24 TM24 WWA24:WWA2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4">
    <tabColor indexed="22"/>
  </sheetPr>
  <dimension ref="A1:T19"/>
  <sheetViews>
    <sheetView showGridLines="0" topLeftCell="E1" zoomScaleNormal="100" workbookViewId="0"/>
  </sheetViews>
  <sheetFormatPr defaultColWidth="10.5703125" defaultRowHeight="14.25"/>
  <cols>
    <col min="1" max="1" width="3.7109375" style="560" hidden="1" customWidth="1"/>
    <col min="2" max="4" width="3.7109375" style="554" hidden="1" customWidth="1"/>
    <col min="5" max="5" width="3.7109375" style="500" customWidth="1"/>
    <col min="6" max="6" width="9.7109375" style="493" customWidth="1"/>
    <col min="7" max="7" width="37.7109375" style="493" customWidth="1"/>
    <col min="8" max="8" width="66.85546875" style="493" customWidth="1"/>
    <col min="9" max="9" width="115.7109375" style="493" customWidth="1"/>
    <col min="10" max="11" width="10.5703125" style="554"/>
    <col min="12" max="12" width="11.140625" style="554" customWidth="1"/>
    <col min="13" max="20" width="10.5703125" style="554"/>
    <col min="21" max="16384" width="10.5703125" style="493"/>
  </cols>
  <sheetData>
    <row r="1" spans="1:20" ht="3" customHeight="1">
      <c r="A1" s="560" t="s">
        <v>50</v>
      </c>
    </row>
    <row r="2" spans="1:20" ht="22.5">
      <c r="F2" s="1268" t="s">
        <v>470</v>
      </c>
      <c r="G2" s="1269"/>
      <c r="H2" s="1270"/>
      <c r="I2" s="609"/>
    </row>
    <row r="3" spans="1:20" ht="3" customHeight="1"/>
    <row r="4" spans="1:20" s="539" customFormat="1" ht="11.25">
      <c r="A4" s="559"/>
      <c r="B4" s="559"/>
      <c r="C4" s="559"/>
      <c r="D4" s="559"/>
      <c r="F4" s="1231" t="s">
        <v>445</v>
      </c>
      <c r="G4" s="1231"/>
      <c r="H4" s="1231"/>
      <c r="I4" s="1271" t="s">
        <v>446</v>
      </c>
      <c r="J4" s="559"/>
      <c r="K4" s="559"/>
      <c r="L4" s="559"/>
      <c r="M4" s="559"/>
      <c r="N4" s="559"/>
      <c r="O4" s="559"/>
      <c r="P4" s="559"/>
      <c r="Q4" s="559"/>
      <c r="R4" s="559"/>
      <c r="S4" s="559"/>
      <c r="T4" s="559"/>
    </row>
    <row r="5" spans="1:20" s="539" customFormat="1" ht="11.25" customHeight="1">
      <c r="A5" s="559"/>
      <c r="B5" s="559"/>
      <c r="C5" s="559"/>
      <c r="D5" s="559"/>
      <c r="F5" s="575" t="s">
        <v>91</v>
      </c>
      <c r="G5" s="587" t="s">
        <v>448</v>
      </c>
      <c r="H5" s="574" t="s">
        <v>439</v>
      </c>
      <c r="I5" s="1271"/>
      <c r="J5" s="559"/>
      <c r="K5" s="559"/>
      <c r="L5" s="559"/>
      <c r="M5" s="559"/>
      <c r="N5" s="559"/>
      <c r="O5" s="559"/>
      <c r="P5" s="559"/>
      <c r="Q5" s="559"/>
      <c r="R5" s="559"/>
      <c r="S5" s="559"/>
      <c r="T5" s="559"/>
    </row>
    <row r="6" spans="1:20" s="539" customFormat="1" ht="12" customHeight="1">
      <c r="A6" s="559"/>
      <c r="B6" s="559"/>
      <c r="C6" s="559"/>
      <c r="D6" s="559"/>
      <c r="F6" s="576" t="s">
        <v>92</v>
      </c>
      <c r="G6" s="578">
        <v>2</v>
      </c>
      <c r="H6" s="579">
        <v>3</v>
      </c>
      <c r="I6" s="577">
        <v>4</v>
      </c>
      <c r="J6" s="559">
        <v>4</v>
      </c>
      <c r="K6" s="559"/>
      <c r="L6" s="559"/>
      <c r="M6" s="559"/>
      <c r="N6" s="559"/>
      <c r="O6" s="559"/>
      <c r="P6" s="559"/>
      <c r="Q6" s="559"/>
      <c r="R6" s="559"/>
      <c r="S6" s="559"/>
      <c r="T6" s="559"/>
    </row>
    <row r="7" spans="1:20" s="539" customFormat="1" ht="18.75">
      <c r="A7" s="559"/>
      <c r="B7" s="559"/>
      <c r="C7" s="559"/>
      <c r="D7" s="559"/>
      <c r="F7" s="585">
        <v>1</v>
      </c>
      <c r="G7" s="601" t="s">
        <v>471</v>
      </c>
      <c r="H7" s="573" t="str">
        <f>IF(dateCh="","",dateCh)</f>
        <v>11.05.2022</v>
      </c>
      <c r="I7" s="550" t="s">
        <v>472</v>
      </c>
      <c r="J7" s="584"/>
      <c r="K7" s="559"/>
      <c r="L7" s="559"/>
      <c r="M7" s="559"/>
      <c r="N7" s="559"/>
      <c r="O7" s="559"/>
      <c r="P7" s="559"/>
      <c r="Q7" s="559"/>
      <c r="R7" s="559"/>
      <c r="S7" s="559"/>
      <c r="T7" s="559"/>
    </row>
    <row r="8" spans="1:20" s="539" customFormat="1" ht="45">
      <c r="A8" s="1272">
        <v>1</v>
      </c>
      <c r="B8" s="559"/>
      <c r="C8" s="559"/>
      <c r="D8" s="559"/>
      <c r="F8" s="585" t="str">
        <f>"2." &amp;mergeValue(A8)</f>
        <v>2.1</v>
      </c>
      <c r="G8" s="601" t="s">
        <v>473</v>
      </c>
      <c r="H8" s="573"/>
      <c r="I8" s="550" t="s">
        <v>568</v>
      </c>
      <c r="J8" s="584"/>
      <c r="K8" s="559"/>
      <c r="L8" s="559"/>
      <c r="M8" s="559"/>
      <c r="N8" s="559"/>
      <c r="O8" s="559"/>
      <c r="P8" s="559"/>
      <c r="Q8" s="559"/>
      <c r="R8" s="559"/>
      <c r="S8" s="559"/>
      <c r="T8" s="559"/>
    </row>
    <row r="9" spans="1:20" s="539" customFormat="1" ht="22.5">
      <c r="A9" s="1272"/>
      <c r="B9" s="559"/>
      <c r="C9" s="559"/>
      <c r="D9" s="559"/>
      <c r="F9" s="585" t="str">
        <f>"3." &amp;mergeValue(A9)</f>
        <v>3.1</v>
      </c>
      <c r="G9" s="601" t="s">
        <v>474</v>
      </c>
      <c r="H9" s="573"/>
      <c r="I9" s="550" t="s">
        <v>566</v>
      </c>
      <c r="J9" s="584"/>
      <c r="K9" s="559"/>
      <c r="L9" s="559"/>
      <c r="M9" s="559"/>
      <c r="N9" s="559"/>
      <c r="O9" s="559"/>
      <c r="P9" s="559"/>
      <c r="Q9" s="559"/>
      <c r="R9" s="559"/>
      <c r="S9" s="559"/>
      <c r="T9" s="559"/>
    </row>
    <row r="10" spans="1:20" s="539" customFormat="1" ht="22.5">
      <c r="A10" s="1272"/>
      <c r="B10" s="559"/>
      <c r="C10" s="559"/>
      <c r="D10" s="559"/>
      <c r="F10" s="585" t="str">
        <f>"4."&amp;mergeValue(A10)</f>
        <v>4.1</v>
      </c>
      <c r="G10" s="601" t="s">
        <v>475</v>
      </c>
      <c r="H10" s="574" t="s">
        <v>449</v>
      </c>
      <c r="I10" s="550"/>
      <c r="J10" s="584"/>
      <c r="K10" s="559"/>
      <c r="L10" s="559"/>
      <c r="M10" s="559"/>
      <c r="N10" s="559"/>
      <c r="O10" s="559"/>
      <c r="P10" s="559"/>
      <c r="Q10" s="559"/>
      <c r="R10" s="559"/>
      <c r="S10" s="559"/>
      <c r="T10" s="559"/>
    </row>
    <row r="11" spans="1:20" s="539" customFormat="1" ht="18.75">
      <c r="A11" s="1272"/>
      <c r="B11" s="1272">
        <v>1</v>
      </c>
      <c r="C11" s="592"/>
      <c r="D11" s="592"/>
      <c r="F11" s="585" t="str">
        <f>"4."&amp;mergeValue(A11) &amp;"."&amp;mergeValue(B11)</f>
        <v>4.1.1</v>
      </c>
      <c r="G11" s="580" t="s">
        <v>570</v>
      </c>
      <c r="H11" s="573" t="str">
        <f>IF(region_name="","",region_name)</f>
        <v>Челябинская область</v>
      </c>
      <c r="I11" s="550" t="s">
        <v>478</v>
      </c>
      <c r="J11" s="584"/>
      <c r="K11" s="559"/>
      <c r="L11" s="559"/>
      <c r="M11" s="559"/>
      <c r="N11" s="559"/>
      <c r="O11" s="559"/>
      <c r="P11" s="559"/>
      <c r="Q11" s="559"/>
      <c r="R11" s="559"/>
      <c r="S11" s="559"/>
      <c r="T11" s="559"/>
    </row>
    <row r="12" spans="1:20" s="539" customFormat="1" ht="22.5">
      <c r="A12" s="1272"/>
      <c r="B12" s="1272"/>
      <c r="C12" s="1272">
        <v>1</v>
      </c>
      <c r="D12" s="592"/>
      <c r="F12" s="585" t="str">
        <f>"4."&amp;mergeValue(A12) &amp;"."&amp;mergeValue(B12)&amp;"."&amp;mergeValue(C12)</f>
        <v>4.1.1.1</v>
      </c>
      <c r="G12" s="591" t="s">
        <v>476</v>
      </c>
      <c r="H12" s="573"/>
      <c r="I12" s="550" t="s">
        <v>479</v>
      </c>
      <c r="J12" s="584"/>
      <c r="K12" s="559"/>
      <c r="L12" s="559"/>
      <c r="M12" s="559"/>
      <c r="N12" s="559"/>
      <c r="O12" s="559"/>
      <c r="P12" s="559"/>
      <c r="Q12" s="559"/>
      <c r="R12" s="559"/>
      <c r="S12" s="559"/>
      <c r="T12" s="559"/>
    </row>
    <row r="13" spans="1:20" s="539" customFormat="1" ht="39" customHeight="1">
      <c r="A13" s="1272"/>
      <c r="B13" s="1272"/>
      <c r="C13" s="1272"/>
      <c r="D13" s="592">
        <v>1</v>
      </c>
      <c r="F13" s="585" t="str">
        <f>"4."&amp;mergeValue(A13) &amp;"."&amp;mergeValue(B13)&amp;"."&amp;mergeValue(C13)&amp;"."&amp;mergeValue(D13)</f>
        <v>4.1.1.1.1</v>
      </c>
      <c r="G13" s="602" t="s">
        <v>477</v>
      </c>
      <c r="H13" s="573"/>
      <c r="I13" s="1273" t="s">
        <v>569</v>
      </c>
      <c r="J13" s="584"/>
      <c r="K13" s="559"/>
      <c r="L13" s="559"/>
      <c r="M13" s="559"/>
      <c r="N13" s="559"/>
      <c r="O13" s="559"/>
      <c r="P13" s="559"/>
      <c r="Q13" s="559"/>
      <c r="R13" s="559"/>
      <c r="S13" s="559"/>
      <c r="T13" s="559"/>
    </row>
    <row r="14" spans="1:20" s="539" customFormat="1" ht="18.75">
      <c r="A14" s="1272"/>
      <c r="B14" s="1272"/>
      <c r="C14" s="1272"/>
      <c r="D14" s="592"/>
      <c r="F14" s="588"/>
      <c r="G14" s="520" t="s">
        <v>4</v>
      </c>
      <c r="H14" s="593"/>
      <c r="I14" s="1273"/>
      <c r="J14" s="584"/>
      <c r="K14" s="559"/>
      <c r="L14" s="559"/>
      <c r="M14" s="559"/>
      <c r="N14" s="559"/>
      <c r="O14" s="559"/>
      <c r="P14" s="559"/>
      <c r="Q14" s="559"/>
      <c r="R14" s="559"/>
      <c r="S14" s="559"/>
      <c r="T14" s="559"/>
    </row>
    <row r="15" spans="1:20" s="539" customFormat="1" ht="18.75">
      <c r="A15" s="1272"/>
      <c r="B15" s="1272"/>
      <c r="C15" s="592"/>
      <c r="D15" s="592"/>
      <c r="F15" s="603"/>
      <c r="G15" s="546" t="s">
        <v>401</v>
      </c>
      <c r="H15" s="604"/>
      <c r="I15" s="605"/>
      <c r="J15" s="584"/>
      <c r="K15" s="559"/>
      <c r="L15" s="559"/>
      <c r="M15" s="559"/>
      <c r="N15" s="559"/>
      <c r="O15" s="559"/>
      <c r="P15" s="559"/>
      <c r="Q15" s="559"/>
      <c r="R15" s="559"/>
      <c r="S15" s="559"/>
      <c r="T15" s="559"/>
    </row>
    <row r="16" spans="1:20" s="539" customFormat="1" ht="18.75">
      <c r="A16" s="1272"/>
      <c r="B16" s="559"/>
      <c r="C16" s="559"/>
      <c r="D16" s="559"/>
      <c r="F16" s="588"/>
      <c r="G16" s="528" t="s">
        <v>483</v>
      </c>
      <c r="H16" s="589"/>
      <c r="I16" s="590"/>
      <c r="J16" s="584"/>
      <c r="K16" s="559"/>
      <c r="L16" s="559"/>
      <c r="M16" s="559"/>
      <c r="N16" s="559"/>
      <c r="O16" s="559"/>
      <c r="P16" s="559"/>
      <c r="Q16" s="559"/>
      <c r="R16" s="559"/>
      <c r="S16" s="559"/>
      <c r="T16" s="559"/>
    </row>
    <row r="17" spans="1:20" s="539" customFormat="1" ht="18.75">
      <c r="A17" s="559"/>
      <c r="B17" s="559"/>
      <c r="C17" s="559"/>
      <c r="D17" s="559"/>
      <c r="F17" s="588"/>
      <c r="G17" s="535" t="s">
        <v>482</v>
      </c>
      <c r="H17" s="589"/>
      <c r="I17" s="590"/>
      <c r="J17" s="584"/>
      <c r="K17" s="559"/>
      <c r="L17" s="559"/>
      <c r="M17" s="559"/>
      <c r="N17" s="559"/>
      <c r="O17" s="559"/>
      <c r="P17" s="559"/>
      <c r="Q17" s="559"/>
      <c r="R17" s="559"/>
      <c r="S17" s="559"/>
      <c r="T17" s="559"/>
    </row>
    <row r="18" spans="1:20" s="582" customFormat="1" ht="3" customHeight="1">
      <c r="A18" s="583"/>
      <c r="B18" s="583"/>
      <c r="C18" s="583"/>
      <c r="D18" s="583"/>
      <c r="F18" s="594"/>
      <c r="G18" s="595"/>
      <c r="H18" s="596"/>
      <c r="I18" s="597"/>
      <c r="J18" s="583"/>
      <c r="K18" s="583"/>
      <c r="L18" s="583"/>
      <c r="M18" s="583"/>
      <c r="N18" s="583"/>
      <c r="O18" s="583"/>
      <c r="P18" s="583"/>
      <c r="Q18" s="583"/>
      <c r="R18" s="583"/>
      <c r="S18" s="583"/>
      <c r="T18" s="583"/>
    </row>
    <row r="19" spans="1:20" s="582" customFormat="1" ht="15" customHeight="1">
      <c r="A19" s="583"/>
      <c r="B19" s="583"/>
      <c r="C19" s="583"/>
      <c r="D19" s="583"/>
      <c r="F19" s="581"/>
      <c r="G19" s="1267" t="s">
        <v>571</v>
      </c>
      <c r="H19" s="1267"/>
      <c r="I19" s="563"/>
      <c r="J19" s="583"/>
      <c r="K19" s="583"/>
      <c r="L19" s="583"/>
      <c r="M19" s="583"/>
      <c r="N19" s="583"/>
      <c r="O19" s="583"/>
      <c r="P19" s="583"/>
      <c r="Q19" s="583"/>
      <c r="R19" s="583"/>
      <c r="S19" s="583"/>
      <c r="T19" s="583"/>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4">
    <tabColor rgb="FFEAEBEE"/>
    <pageSetUpPr fitToPage="1"/>
  </sheetPr>
  <dimension ref="A1:AJ34"/>
  <sheetViews>
    <sheetView showGridLines="0" topLeftCell="I4" zoomScaleNormal="100" workbookViewId="0"/>
  </sheetViews>
  <sheetFormatPr defaultColWidth="10.5703125" defaultRowHeight="14.25"/>
  <cols>
    <col min="1" max="6" width="10.5703125" style="554" hidden="1" customWidth="1"/>
    <col min="7" max="8" width="9.140625" style="560" hidden="1" customWidth="1"/>
    <col min="9" max="9" width="3.7109375" style="501" customWidth="1"/>
    <col min="10" max="11" width="3.7109375" style="500" customWidth="1"/>
    <col min="12" max="12" width="12.7109375" style="493" customWidth="1"/>
    <col min="13" max="13" width="44.7109375" style="493" customWidth="1"/>
    <col min="14" max="14" width="1.7109375" style="493" hidden="1" customWidth="1"/>
    <col min="15" max="15" width="23.7109375" style="493" customWidth="1"/>
    <col min="16" max="17" width="1.7109375" style="493" hidden="1" customWidth="1"/>
    <col min="18" max="18" width="11.7109375" style="493" customWidth="1"/>
    <col min="19" max="19" width="3.7109375" style="493" customWidth="1"/>
    <col min="20" max="20" width="11.7109375" style="493" customWidth="1"/>
    <col min="21" max="21" width="8.5703125" style="493" hidden="1" customWidth="1"/>
    <col min="22" max="22" width="4.7109375" style="493" customWidth="1"/>
    <col min="23" max="23" width="115.7109375" style="493" customWidth="1"/>
    <col min="24" max="35" width="10.5703125" style="554"/>
    <col min="36" max="256" width="10.5703125" style="493"/>
    <col min="257" max="264" width="0" style="493" hidden="1" customWidth="1"/>
    <col min="265" max="267" width="3.7109375" style="493" customWidth="1"/>
    <col min="268" max="268" width="12.7109375" style="493" customWidth="1"/>
    <col min="269" max="269" width="47.42578125" style="493" customWidth="1"/>
    <col min="270" max="273" width="0" style="493" hidden="1" customWidth="1"/>
    <col min="274" max="274" width="11.7109375" style="493" customWidth="1"/>
    <col min="275" max="275" width="6.42578125" style="493" bestFit="1" customWidth="1"/>
    <col min="276" max="276" width="11.7109375" style="493" customWidth="1"/>
    <col min="277" max="277" width="0" style="493" hidden="1" customWidth="1"/>
    <col min="278" max="278" width="3.7109375" style="493" customWidth="1"/>
    <col min="279" max="279" width="11.140625" style="493" bestFit="1" customWidth="1"/>
    <col min="280" max="512" width="10.5703125" style="493"/>
    <col min="513" max="520" width="0" style="493" hidden="1" customWidth="1"/>
    <col min="521" max="523" width="3.7109375" style="493" customWidth="1"/>
    <col min="524" max="524" width="12.7109375" style="493" customWidth="1"/>
    <col min="525" max="525" width="47.42578125" style="493" customWidth="1"/>
    <col min="526" max="529" width="0" style="493" hidden="1" customWidth="1"/>
    <col min="530" max="530" width="11.7109375" style="493" customWidth="1"/>
    <col min="531" max="531" width="6.42578125" style="493" bestFit="1" customWidth="1"/>
    <col min="532" max="532" width="11.7109375" style="493" customWidth="1"/>
    <col min="533" max="533" width="0" style="493" hidden="1" customWidth="1"/>
    <col min="534" max="534" width="3.7109375" style="493" customWidth="1"/>
    <col min="535" max="535" width="11.140625" style="493" bestFit="1" customWidth="1"/>
    <col min="536" max="768" width="10.5703125" style="493"/>
    <col min="769" max="776" width="0" style="493" hidden="1" customWidth="1"/>
    <col min="777" max="779" width="3.7109375" style="493" customWidth="1"/>
    <col min="780" max="780" width="12.7109375" style="493" customWidth="1"/>
    <col min="781" max="781" width="47.42578125" style="493" customWidth="1"/>
    <col min="782" max="785" width="0" style="493" hidden="1" customWidth="1"/>
    <col min="786" max="786" width="11.7109375" style="493" customWidth="1"/>
    <col min="787" max="787" width="6.42578125" style="493" bestFit="1" customWidth="1"/>
    <col min="788" max="788" width="11.7109375" style="493" customWidth="1"/>
    <col min="789" max="789" width="0" style="493" hidden="1" customWidth="1"/>
    <col min="790" max="790" width="3.7109375" style="493" customWidth="1"/>
    <col min="791" max="791" width="11.140625" style="493" bestFit="1" customWidth="1"/>
    <col min="792" max="1024" width="10.5703125" style="493"/>
    <col min="1025" max="1032" width="0" style="493" hidden="1" customWidth="1"/>
    <col min="1033" max="1035" width="3.7109375" style="493" customWidth="1"/>
    <col min="1036" max="1036" width="12.7109375" style="493" customWidth="1"/>
    <col min="1037" max="1037" width="47.42578125" style="493" customWidth="1"/>
    <col min="1038" max="1041" width="0" style="493" hidden="1" customWidth="1"/>
    <col min="1042" max="1042" width="11.7109375" style="493" customWidth="1"/>
    <col min="1043" max="1043" width="6.42578125" style="493" bestFit="1" customWidth="1"/>
    <col min="1044" max="1044" width="11.7109375" style="493" customWidth="1"/>
    <col min="1045" max="1045" width="0" style="493" hidden="1" customWidth="1"/>
    <col min="1046" max="1046" width="3.7109375" style="493" customWidth="1"/>
    <col min="1047" max="1047" width="11.140625" style="493" bestFit="1" customWidth="1"/>
    <col min="1048" max="1280" width="10.5703125" style="493"/>
    <col min="1281" max="1288" width="0" style="493" hidden="1" customWidth="1"/>
    <col min="1289" max="1291" width="3.7109375" style="493" customWidth="1"/>
    <col min="1292" max="1292" width="12.7109375" style="493" customWidth="1"/>
    <col min="1293" max="1293" width="47.42578125" style="493" customWidth="1"/>
    <col min="1294" max="1297" width="0" style="493" hidden="1" customWidth="1"/>
    <col min="1298" max="1298" width="11.7109375" style="493" customWidth="1"/>
    <col min="1299" max="1299" width="6.42578125" style="493" bestFit="1" customWidth="1"/>
    <col min="1300" max="1300" width="11.7109375" style="493" customWidth="1"/>
    <col min="1301" max="1301" width="0" style="493" hidden="1" customWidth="1"/>
    <col min="1302" max="1302" width="3.7109375" style="493" customWidth="1"/>
    <col min="1303" max="1303" width="11.140625" style="493" bestFit="1" customWidth="1"/>
    <col min="1304" max="1536" width="10.5703125" style="493"/>
    <col min="1537" max="1544" width="0" style="493" hidden="1" customWidth="1"/>
    <col min="1545" max="1547" width="3.7109375" style="493" customWidth="1"/>
    <col min="1548" max="1548" width="12.7109375" style="493" customWidth="1"/>
    <col min="1549" max="1549" width="47.42578125" style="493" customWidth="1"/>
    <col min="1550" max="1553" width="0" style="493" hidden="1" customWidth="1"/>
    <col min="1554" max="1554" width="11.7109375" style="493" customWidth="1"/>
    <col min="1555" max="1555" width="6.42578125" style="493" bestFit="1" customWidth="1"/>
    <col min="1556" max="1556" width="11.7109375" style="493" customWidth="1"/>
    <col min="1557" max="1557" width="0" style="493" hidden="1" customWidth="1"/>
    <col min="1558" max="1558" width="3.7109375" style="493" customWidth="1"/>
    <col min="1559" max="1559" width="11.140625" style="493" bestFit="1" customWidth="1"/>
    <col min="1560" max="1792" width="10.5703125" style="493"/>
    <col min="1793" max="1800" width="0" style="493" hidden="1" customWidth="1"/>
    <col min="1801" max="1803" width="3.7109375" style="493" customWidth="1"/>
    <col min="1804" max="1804" width="12.7109375" style="493" customWidth="1"/>
    <col min="1805" max="1805" width="47.42578125" style="493" customWidth="1"/>
    <col min="1806" max="1809" width="0" style="493" hidden="1" customWidth="1"/>
    <col min="1810" max="1810" width="11.7109375" style="493" customWidth="1"/>
    <col min="1811" max="1811" width="6.42578125" style="493" bestFit="1" customWidth="1"/>
    <col min="1812" max="1812" width="11.7109375" style="493" customWidth="1"/>
    <col min="1813" max="1813" width="0" style="493" hidden="1" customWidth="1"/>
    <col min="1814" max="1814" width="3.7109375" style="493" customWidth="1"/>
    <col min="1815" max="1815" width="11.140625" style="493" bestFit="1" customWidth="1"/>
    <col min="1816" max="2048" width="10.5703125" style="493"/>
    <col min="2049" max="2056" width="0" style="493" hidden="1" customWidth="1"/>
    <col min="2057" max="2059" width="3.7109375" style="493" customWidth="1"/>
    <col min="2060" max="2060" width="12.7109375" style="493" customWidth="1"/>
    <col min="2061" max="2061" width="47.42578125" style="493" customWidth="1"/>
    <col min="2062" max="2065" width="0" style="493" hidden="1" customWidth="1"/>
    <col min="2066" max="2066" width="11.7109375" style="493" customWidth="1"/>
    <col min="2067" max="2067" width="6.42578125" style="493" bestFit="1" customWidth="1"/>
    <col min="2068" max="2068" width="11.7109375" style="493" customWidth="1"/>
    <col min="2069" max="2069" width="0" style="493" hidden="1" customWidth="1"/>
    <col min="2070" max="2070" width="3.7109375" style="493" customWidth="1"/>
    <col min="2071" max="2071" width="11.140625" style="493" bestFit="1" customWidth="1"/>
    <col min="2072" max="2304" width="10.5703125" style="493"/>
    <col min="2305" max="2312" width="0" style="493" hidden="1" customWidth="1"/>
    <col min="2313" max="2315" width="3.7109375" style="493" customWidth="1"/>
    <col min="2316" max="2316" width="12.7109375" style="493" customWidth="1"/>
    <col min="2317" max="2317" width="47.42578125" style="493" customWidth="1"/>
    <col min="2318" max="2321" width="0" style="493" hidden="1" customWidth="1"/>
    <col min="2322" max="2322" width="11.7109375" style="493" customWidth="1"/>
    <col min="2323" max="2323" width="6.42578125" style="493" bestFit="1" customWidth="1"/>
    <col min="2324" max="2324" width="11.7109375" style="493" customWidth="1"/>
    <col min="2325" max="2325" width="0" style="493" hidden="1" customWidth="1"/>
    <col min="2326" max="2326" width="3.7109375" style="493" customWidth="1"/>
    <col min="2327" max="2327" width="11.140625" style="493" bestFit="1" customWidth="1"/>
    <col min="2328" max="2560" width="10.5703125" style="493"/>
    <col min="2561" max="2568" width="0" style="493" hidden="1" customWidth="1"/>
    <col min="2569" max="2571" width="3.7109375" style="493" customWidth="1"/>
    <col min="2572" max="2572" width="12.7109375" style="493" customWidth="1"/>
    <col min="2573" max="2573" width="47.42578125" style="493" customWidth="1"/>
    <col min="2574" max="2577" width="0" style="493" hidden="1" customWidth="1"/>
    <col min="2578" max="2578" width="11.7109375" style="493" customWidth="1"/>
    <col min="2579" max="2579" width="6.42578125" style="493" bestFit="1" customWidth="1"/>
    <col min="2580" max="2580" width="11.7109375" style="493" customWidth="1"/>
    <col min="2581" max="2581" width="0" style="493" hidden="1" customWidth="1"/>
    <col min="2582" max="2582" width="3.7109375" style="493" customWidth="1"/>
    <col min="2583" max="2583" width="11.140625" style="493" bestFit="1" customWidth="1"/>
    <col min="2584" max="2816" width="10.5703125" style="493"/>
    <col min="2817" max="2824" width="0" style="493" hidden="1" customWidth="1"/>
    <col min="2825" max="2827" width="3.7109375" style="493" customWidth="1"/>
    <col min="2828" max="2828" width="12.7109375" style="493" customWidth="1"/>
    <col min="2829" max="2829" width="47.42578125" style="493" customWidth="1"/>
    <col min="2830" max="2833" width="0" style="493" hidden="1" customWidth="1"/>
    <col min="2834" max="2834" width="11.7109375" style="493" customWidth="1"/>
    <col min="2835" max="2835" width="6.42578125" style="493" bestFit="1" customWidth="1"/>
    <col min="2836" max="2836" width="11.7109375" style="493" customWidth="1"/>
    <col min="2837" max="2837" width="0" style="493" hidden="1" customWidth="1"/>
    <col min="2838" max="2838" width="3.7109375" style="493" customWidth="1"/>
    <col min="2839" max="2839" width="11.140625" style="493" bestFit="1" customWidth="1"/>
    <col min="2840" max="3072" width="10.5703125" style="493"/>
    <col min="3073" max="3080" width="0" style="493" hidden="1" customWidth="1"/>
    <col min="3081" max="3083" width="3.7109375" style="493" customWidth="1"/>
    <col min="3084" max="3084" width="12.7109375" style="493" customWidth="1"/>
    <col min="3085" max="3085" width="47.42578125" style="493" customWidth="1"/>
    <col min="3086" max="3089" width="0" style="493" hidden="1" customWidth="1"/>
    <col min="3090" max="3090" width="11.7109375" style="493" customWidth="1"/>
    <col min="3091" max="3091" width="6.42578125" style="493" bestFit="1" customWidth="1"/>
    <col min="3092" max="3092" width="11.7109375" style="493" customWidth="1"/>
    <col min="3093" max="3093" width="0" style="493" hidden="1" customWidth="1"/>
    <col min="3094" max="3094" width="3.7109375" style="493" customWidth="1"/>
    <col min="3095" max="3095" width="11.140625" style="493" bestFit="1" customWidth="1"/>
    <col min="3096" max="3328" width="10.5703125" style="493"/>
    <col min="3329" max="3336" width="0" style="493" hidden="1" customWidth="1"/>
    <col min="3337" max="3339" width="3.7109375" style="493" customWidth="1"/>
    <col min="3340" max="3340" width="12.7109375" style="493" customWidth="1"/>
    <col min="3341" max="3341" width="47.42578125" style="493" customWidth="1"/>
    <col min="3342" max="3345" width="0" style="493" hidden="1" customWidth="1"/>
    <col min="3346" max="3346" width="11.7109375" style="493" customWidth="1"/>
    <col min="3347" max="3347" width="6.42578125" style="493" bestFit="1" customWidth="1"/>
    <col min="3348" max="3348" width="11.7109375" style="493" customWidth="1"/>
    <col min="3349" max="3349" width="0" style="493" hidden="1" customWidth="1"/>
    <col min="3350" max="3350" width="3.7109375" style="493" customWidth="1"/>
    <col min="3351" max="3351" width="11.140625" style="493" bestFit="1" customWidth="1"/>
    <col min="3352" max="3584" width="10.5703125" style="493"/>
    <col min="3585" max="3592" width="0" style="493" hidden="1" customWidth="1"/>
    <col min="3593" max="3595" width="3.7109375" style="493" customWidth="1"/>
    <col min="3596" max="3596" width="12.7109375" style="493" customWidth="1"/>
    <col min="3597" max="3597" width="47.42578125" style="493" customWidth="1"/>
    <col min="3598" max="3601" width="0" style="493" hidden="1" customWidth="1"/>
    <col min="3602" max="3602" width="11.7109375" style="493" customWidth="1"/>
    <col min="3603" max="3603" width="6.42578125" style="493" bestFit="1" customWidth="1"/>
    <col min="3604" max="3604" width="11.7109375" style="493" customWidth="1"/>
    <col min="3605" max="3605" width="0" style="493" hidden="1" customWidth="1"/>
    <col min="3606" max="3606" width="3.7109375" style="493" customWidth="1"/>
    <col min="3607" max="3607" width="11.140625" style="493" bestFit="1" customWidth="1"/>
    <col min="3608" max="3840" width="10.5703125" style="493"/>
    <col min="3841" max="3848" width="0" style="493" hidden="1" customWidth="1"/>
    <col min="3849" max="3851" width="3.7109375" style="493" customWidth="1"/>
    <col min="3852" max="3852" width="12.7109375" style="493" customWidth="1"/>
    <col min="3853" max="3853" width="47.42578125" style="493" customWidth="1"/>
    <col min="3854" max="3857" width="0" style="493" hidden="1" customWidth="1"/>
    <col min="3858" max="3858" width="11.7109375" style="493" customWidth="1"/>
    <col min="3859" max="3859" width="6.42578125" style="493" bestFit="1" customWidth="1"/>
    <col min="3860" max="3860" width="11.7109375" style="493" customWidth="1"/>
    <col min="3861" max="3861" width="0" style="493" hidden="1" customWidth="1"/>
    <col min="3862" max="3862" width="3.7109375" style="493" customWidth="1"/>
    <col min="3863" max="3863" width="11.140625" style="493" bestFit="1" customWidth="1"/>
    <col min="3864" max="4096" width="10.5703125" style="493"/>
    <col min="4097" max="4104" width="0" style="493" hidden="1" customWidth="1"/>
    <col min="4105" max="4107" width="3.7109375" style="493" customWidth="1"/>
    <col min="4108" max="4108" width="12.7109375" style="493" customWidth="1"/>
    <col min="4109" max="4109" width="47.42578125" style="493" customWidth="1"/>
    <col min="4110" max="4113" width="0" style="493" hidden="1" customWidth="1"/>
    <col min="4114" max="4114" width="11.7109375" style="493" customWidth="1"/>
    <col min="4115" max="4115" width="6.42578125" style="493" bestFit="1" customWidth="1"/>
    <col min="4116" max="4116" width="11.7109375" style="493" customWidth="1"/>
    <col min="4117" max="4117" width="0" style="493" hidden="1" customWidth="1"/>
    <col min="4118" max="4118" width="3.7109375" style="493" customWidth="1"/>
    <col min="4119" max="4119" width="11.140625" style="493" bestFit="1" customWidth="1"/>
    <col min="4120" max="4352" width="10.5703125" style="493"/>
    <col min="4353" max="4360" width="0" style="493" hidden="1" customWidth="1"/>
    <col min="4361" max="4363" width="3.7109375" style="493" customWidth="1"/>
    <col min="4364" max="4364" width="12.7109375" style="493" customWidth="1"/>
    <col min="4365" max="4365" width="47.42578125" style="493" customWidth="1"/>
    <col min="4366" max="4369" width="0" style="493" hidden="1" customWidth="1"/>
    <col min="4370" max="4370" width="11.7109375" style="493" customWidth="1"/>
    <col min="4371" max="4371" width="6.42578125" style="493" bestFit="1" customWidth="1"/>
    <col min="4372" max="4372" width="11.7109375" style="493" customWidth="1"/>
    <col min="4373" max="4373" width="0" style="493" hidden="1" customWidth="1"/>
    <col min="4374" max="4374" width="3.7109375" style="493" customWidth="1"/>
    <col min="4375" max="4375" width="11.140625" style="493" bestFit="1" customWidth="1"/>
    <col min="4376" max="4608" width="10.5703125" style="493"/>
    <col min="4609" max="4616" width="0" style="493" hidden="1" customWidth="1"/>
    <col min="4617" max="4619" width="3.7109375" style="493" customWidth="1"/>
    <col min="4620" max="4620" width="12.7109375" style="493" customWidth="1"/>
    <col min="4621" max="4621" width="47.42578125" style="493" customWidth="1"/>
    <col min="4622" max="4625" width="0" style="493" hidden="1" customWidth="1"/>
    <col min="4626" max="4626" width="11.7109375" style="493" customWidth="1"/>
    <col min="4627" max="4627" width="6.42578125" style="493" bestFit="1" customWidth="1"/>
    <col min="4628" max="4628" width="11.7109375" style="493" customWidth="1"/>
    <col min="4629" max="4629" width="0" style="493" hidden="1" customWidth="1"/>
    <col min="4630" max="4630" width="3.7109375" style="493" customWidth="1"/>
    <col min="4631" max="4631" width="11.140625" style="493" bestFit="1" customWidth="1"/>
    <col min="4632" max="4864" width="10.5703125" style="493"/>
    <col min="4865" max="4872" width="0" style="493" hidden="1" customWidth="1"/>
    <col min="4873" max="4875" width="3.7109375" style="493" customWidth="1"/>
    <col min="4876" max="4876" width="12.7109375" style="493" customWidth="1"/>
    <col min="4877" max="4877" width="47.42578125" style="493" customWidth="1"/>
    <col min="4878" max="4881" width="0" style="493" hidden="1" customWidth="1"/>
    <col min="4882" max="4882" width="11.7109375" style="493" customWidth="1"/>
    <col min="4883" max="4883" width="6.42578125" style="493" bestFit="1" customWidth="1"/>
    <col min="4884" max="4884" width="11.7109375" style="493" customWidth="1"/>
    <col min="4885" max="4885" width="0" style="493" hidden="1" customWidth="1"/>
    <col min="4886" max="4886" width="3.7109375" style="493" customWidth="1"/>
    <col min="4887" max="4887" width="11.140625" style="493" bestFit="1" customWidth="1"/>
    <col min="4888" max="5120" width="10.5703125" style="493"/>
    <col min="5121" max="5128" width="0" style="493" hidden="1" customWidth="1"/>
    <col min="5129" max="5131" width="3.7109375" style="493" customWidth="1"/>
    <col min="5132" max="5132" width="12.7109375" style="493" customWidth="1"/>
    <col min="5133" max="5133" width="47.42578125" style="493" customWidth="1"/>
    <col min="5134" max="5137" width="0" style="493" hidden="1" customWidth="1"/>
    <col min="5138" max="5138" width="11.7109375" style="493" customWidth="1"/>
    <col min="5139" max="5139" width="6.42578125" style="493" bestFit="1" customWidth="1"/>
    <col min="5140" max="5140" width="11.7109375" style="493" customWidth="1"/>
    <col min="5141" max="5141" width="0" style="493" hidden="1" customWidth="1"/>
    <col min="5142" max="5142" width="3.7109375" style="493" customWidth="1"/>
    <col min="5143" max="5143" width="11.140625" style="493" bestFit="1" customWidth="1"/>
    <col min="5144" max="5376" width="10.5703125" style="493"/>
    <col min="5377" max="5384" width="0" style="493" hidden="1" customWidth="1"/>
    <col min="5385" max="5387" width="3.7109375" style="493" customWidth="1"/>
    <col min="5388" max="5388" width="12.7109375" style="493" customWidth="1"/>
    <col min="5389" max="5389" width="47.42578125" style="493" customWidth="1"/>
    <col min="5390" max="5393" width="0" style="493" hidden="1" customWidth="1"/>
    <col min="5394" max="5394" width="11.7109375" style="493" customWidth="1"/>
    <col min="5395" max="5395" width="6.42578125" style="493" bestFit="1" customWidth="1"/>
    <col min="5396" max="5396" width="11.7109375" style="493" customWidth="1"/>
    <col min="5397" max="5397" width="0" style="493" hidden="1" customWidth="1"/>
    <col min="5398" max="5398" width="3.7109375" style="493" customWidth="1"/>
    <col min="5399" max="5399" width="11.140625" style="493" bestFit="1" customWidth="1"/>
    <col min="5400" max="5632" width="10.5703125" style="493"/>
    <col min="5633" max="5640" width="0" style="493" hidden="1" customWidth="1"/>
    <col min="5641" max="5643" width="3.7109375" style="493" customWidth="1"/>
    <col min="5644" max="5644" width="12.7109375" style="493" customWidth="1"/>
    <col min="5645" max="5645" width="47.42578125" style="493" customWidth="1"/>
    <col min="5646" max="5649" width="0" style="493" hidden="1" customWidth="1"/>
    <col min="5650" max="5650" width="11.7109375" style="493" customWidth="1"/>
    <col min="5651" max="5651" width="6.42578125" style="493" bestFit="1" customWidth="1"/>
    <col min="5652" max="5652" width="11.7109375" style="493" customWidth="1"/>
    <col min="5653" max="5653" width="0" style="493" hidden="1" customWidth="1"/>
    <col min="5654" max="5654" width="3.7109375" style="493" customWidth="1"/>
    <col min="5655" max="5655" width="11.140625" style="493" bestFit="1" customWidth="1"/>
    <col min="5656" max="5888" width="10.5703125" style="493"/>
    <col min="5889" max="5896" width="0" style="493" hidden="1" customWidth="1"/>
    <col min="5897" max="5899" width="3.7109375" style="493" customWidth="1"/>
    <col min="5900" max="5900" width="12.7109375" style="493" customWidth="1"/>
    <col min="5901" max="5901" width="47.42578125" style="493" customWidth="1"/>
    <col min="5902" max="5905" width="0" style="493" hidden="1" customWidth="1"/>
    <col min="5906" max="5906" width="11.7109375" style="493" customWidth="1"/>
    <col min="5907" max="5907" width="6.42578125" style="493" bestFit="1" customWidth="1"/>
    <col min="5908" max="5908" width="11.7109375" style="493" customWidth="1"/>
    <col min="5909" max="5909" width="0" style="493" hidden="1" customWidth="1"/>
    <col min="5910" max="5910" width="3.7109375" style="493" customWidth="1"/>
    <col min="5911" max="5911" width="11.140625" style="493" bestFit="1" customWidth="1"/>
    <col min="5912" max="6144" width="10.5703125" style="493"/>
    <col min="6145" max="6152" width="0" style="493" hidden="1" customWidth="1"/>
    <col min="6153" max="6155" width="3.7109375" style="493" customWidth="1"/>
    <col min="6156" max="6156" width="12.7109375" style="493" customWidth="1"/>
    <col min="6157" max="6157" width="47.42578125" style="493" customWidth="1"/>
    <col min="6158" max="6161" width="0" style="493" hidden="1" customWidth="1"/>
    <col min="6162" max="6162" width="11.7109375" style="493" customWidth="1"/>
    <col min="6163" max="6163" width="6.42578125" style="493" bestFit="1" customWidth="1"/>
    <col min="6164" max="6164" width="11.7109375" style="493" customWidth="1"/>
    <col min="6165" max="6165" width="0" style="493" hidden="1" customWidth="1"/>
    <col min="6166" max="6166" width="3.7109375" style="493" customWidth="1"/>
    <col min="6167" max="6167" width="11.140625" style="493" bestFit="1" customWidth="1"/>
    <col min="6168" max="6400" width="10.5703125" style="493"/>
    <col min="6401" max="6408" width="0" style="493" hidden="1" customWidth="1"/>
    <col min="6409" max="6411" width="3.7109375" style="493" customWidth="1"/>
    <col min="6412" max="6412" width="12.7109375" style="493" customWidth="1"/>
    <col min="6413" max="6413" width="47.42578125" style="493" customWidth="1"/>
    <col min="6414" max="6417" width="0" style="493" hidden="1" customWidth="1"/>
    <col min="6418" max="6418" width="11.7109375" style="493" customWidth="1"/>
    <col min="6419" max="6419" width="6.42578125" style="493" bestFit="1" customWidth="1"/>
    <col min="6420" max="6420" width="11.7109375" style="493" customWidth="1"/>
    <col min="6421" max="6421" width="0" style="493" hidden="1" customWidth="1"/>
    <col min="6422" max="6422" width="3.7109375" style="493" customWidth="1"/>
    <col min="6423" max="6423" width="11.140625" style="493" bestFit="1" customWidth="1"/>
    <col min="6424" max="6656" width="10.5703125" style="493"/>
    <col min="6657" max="6664" width="0" style="493" hidden="1" customWidth="1"/>
    <col min="6665" max="6667" width="3.7109375" style="493" customWidth="1"/>
    <col min="6668" max="6668" width="12.7109375" style="493" customWidth="1"/>
    <col min="6669" max="6669" width="47.42578125" style="493" customWidth="1"/>
    <col min="6670" max="6673" width="0" style="493" hidden="1" customWidth="1"/>
    <col min="6674" max="6674" width="11.7109375" style="493" customWidth="1"/>
    <col min="6675" max="6675" width="6.42578125" style="493" bestFit="1" customWidth="1"/>
    <col min="6676" max="6676" width="11.7109375" style="493" customWidth="1"/>
    <col min="6677" max="6677" width="0" style="493" hidden="1" customWidth="1"/>
    <col min="6678" max="6678" width="3.7109375" style="493" customWidth="1"/>
    <col min="6679" max="6679" width="11.140625" style="493" bestFit="1" customWidth="1"/>
    <col min="6680" max="6912" width="10.5703125" style="493"/>
    <col min="6913" max="6920" width="0" style="493" hidden="1" customWidth="1"/>
    <col min="6921" max="6923" width="3.7109375" style="493" customWidth="1"/>
    <col min="6924" max="6924" width="12.7109375" style="493" customWidth="1"/>
    <col min="6925" max="6925" width="47.42578125" style="493" customWidth="1"/>
    <col min="6926" max="6929" width="0" style="493" hidden="1" customWidth="1"/>
    <col min="6930" max="6930" width="11.7109375" style="493" customWidth="1"/>
    <col min="6931" max="6931" width="6.42578125" style="493" bestFit="1" customWidth="1"/>
    <col min="6932" max="6932" width="11.7109375" style="493" customWidth="1"/>
    <col min="6933" max="6933" width="0" style="493" hidden="1" customWidth="1"/>
    <col min="6934" max="6934" width="3.7109375" style="493" customWidth="1"/>
    <col min="6935" max="6935" width="11.140625" style="493" bestFit="1" customWidth="1"/>
    <col min="6936" max="7168" width="10.5703125" style="493"/>
    <col min="7169" max="7176" width="0" style="493" hidden="1" customWidth="1"/>
    <col min="7177" max="7179" width="3.7109375" style="493" customWidth="1"/>
    <col min="7180" max="7180" width="12.7109375" style="493" customWidth="1"/>
    <col min="7181" max="7181" width="47.42578125" style="493" customWidth="1"/>
    <col min="7182" max="7185" width="0" style="493" hidden="1" customWidth="1"/>
    <col min="7186" max="7186" width="11.7109375" style="493" customWidth="1"/>
    <col min="7187" max="7187" width="6.42578125" style="493" bestFit="1" customWidth="1"/>
    <col min="7188" max="7188" width="11.7109375" style="493" customWidth="1"/>
    <col min="7189" max="7189" width="0" style="493" hidden="1" customWidth="1"/>
    <col min="7190" max="7190" width="3.7109375" style="493" customWidth="1"/>
    <col min="7191" max="7191" width="11.140625" style="493" bestFit="1" customWidth="1"/>
    <col min="7192" max="7424" width="10.5703125" style="493"/>
    <col min="7425" max="7432" width="0" style="493" hidden="1" customWidth="1"/>
    <col min="7433" max="7435" width="3.7109375" style="493" customWidth="1"/>
    <col min="7436" max="7436" width="12.7109375" style="493" customWidth="1"/>
    <col min="7437" max="7437" width="47.42578125" style="493" customWidth="1"/>
    <col min="7438" max="7441" width="0" style="493" hidden="1" customWidth="1"/>
    <col min="7442" max="7442" width="11.7109375" style="493" customWidth="1"/>
    <col min="7443" max="7443" width="6.42578125" style="493" bestFit="1" customWidth="1"/>
    <col min="7444" max="7444" width="11.7109375" style="493" customWidth="1"/>
    <col min="7445" max="7445" width="0" style="493" hidden="1" customWidth="1"/>
    <col min="7446" max="7446" width="3.7109375" style="493" customWidth="1"/>
    <col min="7447" max="7447" width="11.140625" style="493" bestFit="1" customWidth="1"/>
    <col min="7448" max="7680" width="10.5703125" style="493"/>
    <col min="7681" max="7688" width="0" style="493" hidden="1" customWidth="1"/>
    <col min="7689" max="7691" width="3.7109375" style="493" customWidth="1"/>
    <col min="7692" max="7692" width="12.7109375" style="493" customWidth="1"/>
    <col min="7693" max="7693" width="47.42578125" style="493" customWidth="1"/>
    <col min="7694" max="7697" width="0" style="493" hidden="1" customWidth="1"/>
    <col min="7698" max="7698" width="11.7109375" style="493" customWidth="1"/>
    <col min="7699" max="7699" width="6.42578125" style="493" bestFit="1" customWidth="1"/>
    <col min="7700" max="7700" width="11.7109375" style="493" customWidth="1"/>
    <col min="7701" max="7701" width="0" style="493" hidden="1" customWidth="1"/>
    <col min="7702" max="7702" width="3.7109375" style="493" customWidth="1"/>
    <col min="7703" max="7703" width="11.140625" style="493" bestFit="1" customWidth="1"/>
    <col min="7704" max="7936" width="10.5703125" style="493"/>
    <col min="7937" max="7944" width="0" style="493" hidden="1" customWidth="1"/>
    <col min="7945" max="7947" width="3.7109375" style="493" customWidth="1"/>
    <col min="7948" max="7948" width="12.7109375" style="493" customWidth="1"/>
    <col min="7949" max="7949" width="47.42578125" style="493" customWidth="1"/>
    <col min="7950" max="7953" width="0" style="493" hidden="1" customWidth="1"/>
    <col min="7954" max="7954" width="11.7109375" style="493" customWidth="1"/>
    <col min="7955" max="7955" width="6.42578125" style="493" bestFit="1" customWidth="1"/>
    <col min="7956" max="7956" width="11.7109375" style="493" customWidth="1"/>
    <col min="7957" max="7957" width="0" style="493" hidden="1" customWidth="1"/>
    <col min="7958" max="7958" width="3.7109375" style="493" customWidth="1"/>
    <col min="7959" max="7959" width="11.140625" style="493" bestFit="1" customWidth="1"/>
    <col min="7960" max="8192" width="10.5703125" style="493"/>
    <col min="8193" max="8200" width="0" style="493" hidden="1" customWidth="1"/>
    <col min="8201" max="8203" width="3.7109375" style="493" customWidth="1"/>
    <col min="8204" max="8204" width="12.7109375" style="493" customWidth="1"/>
    <col min="8205" max="8205" width="47.42578125" style="493" customWidth="1"/>
    <col min="8206" max="8209" width="0" style="493" hidden="1" customWidth="1"/>
    <col min="8210" max="8210" width="11.7109375" style="493" customWidth="1"/>
    <col min="8211" max="8211" width="6.42578125" style="493" bestFit="1" customWidth="1"/>
    <col min="8212" max="8212" width="11.7109375" style="493" customWidth="1"/>
    <col min="8213" max="8213" width="0" style="493" hidden="1" customWidth="1"/>
    <col min="8214" max="8214" width="3.7109375" style="493" customWidth="1"/>
    <col min="8215" max="8215" width="11.140625" style="493" bestFit="1" customWidth="1"/>
    <col min="8216" max="8448" width="10.5703125" style="493"/>
    <col min="8449" max="8456" width="0" style="493" hidden="1" customWidth="1"/>
    <col min="8457" max="8459" width="3.7109375" style="493" customWidth="1"/>
    <col min="8460" max="8460" width="12.7109375" style="493" customWidth="1"/>
    <col min="8461" max="8461" width="47.42578125" style="493" customWidth="1"/>
    <col min="8462" max="8465" width="0" style="493" hidden="1" customWidth="1"/>
    <col min="8466" max="8466" width="11.7109375" style="493" customWidth="1"/>
    <col min="8467" max="8467" width="6.42578125" style="493" bestFit="1" customWidth="1"/>
    <col min="8468" max="8468" width="11.7109375" style="493" customWidth="1"/>
    <col min="8469" max="8469" width="0" style="493" hidden="1" customWidth="1"/>
    <col min="8470" max="8470" width="3.7109375" style="493" customWidth="1"/>
    <col min="8471" max="8471" width="11.140625" style="493" bestFit="1" customWidth="1"/>
    <col min="8472" max="8704" width="10.5703125" style="493"/>
    <col min="8705" max="8712" width="0" style="493" hidden="1" customWidth="1"/>
    <col min="8713" max="8715" width="3.7109375" style="493" customWidth="1"/>
    <col min="8716" max="8716" width="12.7109375" style="493" customWidth="1"/>
    <col min="8717" max="8717" width="47.42578125" style="493" customWidth="1"/>
    <col min="8718" max="8721" width="0" style="493" hidden="1" customWidth="1"/>
    <col min="8722" max="8722" width="11.7109375" style="493" customWidth="1"/>
    <col min="8723" max="8723" width="6.42578125" style="493" bestFit="1" customWidth="1"/>
    <col min="8724" max="8724" width="11.7109375" style="493" customWidth="1"/>
    <col min="8725" max="8725" width="0" style="493" hidden="1" customWidth="1"/>
    <col min="8726" max="8726" width="3.7109375" style="493" customWidth="1"/>
    <col min="8727" max="8727" width="11.140625" style="493" bestFit="1" customWidth="1"/>
    <col min="8728" max="8960" width="10.5703125" style="493"/>
    <col min="8961" max="8968" width="0" style="493" hidden="1" customWidth="1"/>
    <col min="8969" max="8971" width="3.7109375" style="493" customWidth="1"/>
    <col min="8972" max="8972" width="12.7109375" style="493" customWidth="1"/>
    <col min="8973" max="8973" width="47.42578125" style="493" customWidth="1"/>
    <col min="8974" max="8977" width="0" style="493" hidden="1" customWidth="1"/>
    <col min="8978" max="8978" width="11.7109375" style="493" customWidth="1"/>
    <col min="8979" max="8979" width="6.42578125" style="493" bestFit="1" customWidth="1"/>
    <col min="8980" max="8980" width="11.7109375" style="493" customWidth="1"/>
    <col min="8981" max="8981" width="0" style="493" hidden="1" customWidth="1"/>
    <col min="8982" max="8982" width="3.7109375" style="493" customWidth="1"/>
    <col min="8983" max="8983" width="11.140625" style="493" bestFit="1" customWidth="1"/>
    <col min="8984" max="9216" width="10.5703125" style="493"/>
    <col min="9217" max="9224" width="0" style="493" hidden="1" customWidth="1"/>
    <col min="9225" max="9227" width="3.7109375" style="493" customWidth="1"/>
    <col min="9228" max="9228" width="12.7109375" style="493" customWidth="1"/>
    <col min="9229" max="9229" width="47.42578125" style="493" customWidth="1"/>
    <col min="9230" max="9233" width="0" style="493" hidden="1" customWidth="1"/>
    <col min="9234" max="9234" width="11.7109375" style="493" customWidth="1"/>
    <col min="9235" max="9235" width="6.42578125" style="493" bestFit="1" customWidth="1"/>
    <col min="9236" max="9236" width="11.7109375" style="493" customWidth="1"/>
    <col min="9237" max="9237" width="0" style="493" hidden="1" customWidth="1"/>
    <col min="9238" max="9238" width="3.7109375" style="493" customWidth="1"/>
    <col min="9239" max="9239" width="11.140625" style="493" bestFit="1" customWidth="1"/>
    <col min="9240" max="9472" width="10.5703125" style="493"/>
    <col min="9473" max="9480" width="0" style="493" hidden="1" customWidth="1"/>
    <col min="9481" max="9483" width="3.7109375" style="493" customWidth="1"/>
    <col min="9484" max="9484" width="12.7109375" style="493" customWidth="1"/>
    <col min="9485" max="9485" width="47.42578125" style="493" customWidth="1"/>
    <col min="9486" max="9489" width="0" style="493" hidden="1" customWidth="1"/>
    <col min="9490" max="9490" width="11.7109375" style="493" customWidth="1"/>
    <col min="9491" max="9491" width="6.42578125" style="493" bestFit="1" customWidth="1"/>
    <col min="9492" max="9492" width="11.7109375" style="493" customWidth="1"/>
    <col min="9493" max="9493" width="0" style="493" hidden="1" customWidth="1"/>
    <col min="9494" max="9494" width="3.7109375" style="493" customWidth="1"/>
    <col min="9495" max="9495" width="11.140625" style="493" bestFit="1" customWidth="1"/>
    <col min="9496" max="9728" width="10.5703125" style="493"/>
    <col min="9729" max="9736" width="0" style="493" hidden="1" customWidth="1"/>
    <col min="9737" max="9739" width="3.7109375" style="493" customWidth="1"/>
    <col min="9740" max="9740" width="12.7109375" style="493" customWidth="1"/>
    <col min="9741" max="9741" width="47.42578125" style="493" customWidth="1"/>
    <col min="9742" max="9745" width="0" style="493" hidden="1" customWidth="1"/>
    <col min="9746" max="9746" width="11.7109375" style="493" customWidth="1"/>
    <col min="9747" max="9747" width="6.42578125" style="493" bestFit="1" customWidth="1"/>
    <col min="9748" max="9748" width="11.7109375" style="493" customWidth="1"/>
    <col min="9749" max="9749" width="0" style="493" hidden="1" customWidth="1"/>
    <col min="9750" max="9750" width="3.7109375" style="493" customWidth="1"/>
    <col min="9751" max="9751" width="11.140625" style="493" bestFit="1" customWidth="1"/>
    <col min="9752" max="9984" width="10.5703125" style="493"/>
    <col min="9985" max="9992" width="0" style="493" hidden="1" customWidth="1"/>
    <col min="9993" max="9995" width="3.7109375" style="493" customWidth="1"/>
    <col min="9996" max="9996" width="12.7109375" style="493" customWidth="1"/>
    <col min="9997" max="9997" width="47.42578125" style="493" customWidth="1"/>
    <col min="9998" max="10001" width="0" style="493" hidden="1" customWidth="1"/>
    <col min="10002" max="10002" width="11.7109375" style="493" customWidth="1"/>
    <col min="10003" max="10003" width="6.42578125" style="493" bestFit="1" customWidth="1"/>
    <col min="10004" max="10004" width="11.7109375" style="493" customWidth="1"/>
    <col min="10005" max="10005" width="0" style="493" hidden="1" customWidth="1"/>
    <col min="10006" max="10006" width="3.7109375" style="493" customWidth="1"/>
    <col min="10007" max="10007" width="11.140625" style="493" bestFit="1" customWidth="1"/>
    <col min="10008" max="10240" width="10.5703125" style="493"/>
    <col min="10241" max="10248" width="0" style="493" hidden="1" customWidth="1"/>
    <col min="10249" max="10251" width="3.7109375" style="493" customWidth="1"/>
    <col min="10252" max="10252" width="12.7109375" style="493" customWidth="1"/>
    <col min="10253" max="10253" width="47.42578125" style="493" customWidth="1"/>
    <col min="10254" max="10257" width="0" style="493" hidden="1" customWidth="1"/>
    <col min="10258" max="10258" width="11.7109375" style="493" customWidth="1"/>
    <col min="10259" max="10259" width="6.42578125" style="493" bestFit="1" customWidth="1"/>
    <col min="10260" max="10260" width="11.7109375" style="493" customWidth="1"/>
    <col min="10261" max="10261" width="0" style="493" hidden="1" customWidth="1"/>
    <col min="10262" max="10262" width="3.7109375" style="493" customWidth="1"/>
    <col min="10263" max="10263" width="11.140625" style="493" bestFit="1" customWidth="1"/>
    <col min="10264" max="10496" width="10.5703125" style="493"/>
    <col min="10497" max="10504" width="0" style="493" hidden="1" customWidth="1"/>
    <col min="10505" max="10507" width="3.7109375" style="493" customWidth="1"/>
    <col min="10508" max="10508" width="12.7109375" style="493" customWidth="1"/>
    <col min="10509" max="10509" width="47.42578125" style="493" customWidth="1"/>
    <col min="10510" max="10513" width="0" style="493" hidden="1" customWidth="1"/>
    <col min="10514" max="10514" width="11.7109375" style="493" customWidth="1"/>
    <col min="10515" max="10515" width="6.42578125" style="493" bestFit="1" customWidth="1"/>
    <col min="10516" max="10516" width="11.7109375" style="493" customWidth="1"/>
    <col min="10517" max="10517" width="0" style="493" hidden="1" customWidth="1"/>
    <col min="10518" max="10518" width="3.7109375" style="493" customWidth="1"/>
    <col min="10519" max="10519" width="11.140625" style="493" bestFit="1" customWidth="1"/>
    <col min="10520" max="10752" width="10.5703125" style="493"/>
    <col min="10753" max="10760" width="0" style="493" hidden="1" customWidth="1"/>
    <col min="10761" max="10763" width="3.7109375" style="493" customWidth="1"/>
    <col min="10764" max="10764" width="12.7109375" style="493" customWidth="1"/>
    <col min="10765" max="10765" width="47.42578125" style="493" customWidth="1"/>
    <col min="10766" max="10769" width="0" style="493" hidden="1" customWidth="1"/>
    <col min="10770" max="10770" width="11.7109375" style="493" customWidth="1"/>
    <col min="10771" max="10771" width="6.42578125" style="493" bestFit="1" customWidth="1"/>
    <col min="10772" max="10772" width="11.7109375" style="493" customWidth="1"/>
    <col min="10773" max="10773" width="0" style="493" hidden="1" customWidth="1"/>
    <col min="10774" max="10774" width="3.7109375" style="493" customWidth="1"/>
    <col min="10775" max="10775" width="11.140625" style="493" bestFit="1" customWidth="1"/>
    <col min="10776" max="11008" width="10.5703125" style="493"/>
    <col min="11009" max="11016" width="0" style="493" hidden="1" customWidth="1"/>
    <col min="11017" max="11019" width="3.7109375" style="493" customWidth="1"/>
    <col min="11020" max="11020" width="12.7109375" style="493" customWidth="1"/>
    <col min="11021" max="11021" width="47.42578125" style="493" customWidth="1"/>
    <col min="11022" max="11025" width="0" style="493" hidden="1" customWidth="1"/>
    <col min="11026" max="11026" width="11.7109375" style="493" customWidth="1"/>
    <col min="11027" max="11027" width="6.42578125" style="493" bestFit="1" customWidth="1"/>
    <col min="11028" max="11028" width="11.7109375" style="493" customWidth="1"/>
    <col min="11029" max="11029" width="0" style="493" hidden="1" customWidth="1"/>
    <col min="11030" max="11030" width="3.7109375" style="493" customWidth="1"/>
    <col min="11031" max="11031" width="11.140625" style="493" bestFit="1" customWidth="1"/>
    <col min="11032" max="11264" width="10.5703125" style="493"/>
    <col min="11265" max="11272" width="0" style="493" hidden="1" customWidth="1"/>
    <col min="11273" max="11275" width="3.7109375" style="493" customWidth="1"/>
    <col min="11276" max="11276" width="12.7109375" style="493" customWidth="1"/>
    <col min="11277" max="11277" width="47.42578125" style="493" customWidth="1"/>
    <col min="11278" max="11281" width="0" style="493" hidden="1" customWidth="1"/>
    <col min="11282" max="11282" width="11.7109375" style="493" customWidth="1"/>
    <col min="11283" max="11283" width="6.42578125" style="493" bestFit="1" customWidth="1"/>
    <col min="11284" max="11284" width="11.7109375" style="493" customWidth="1"/>
    <col min="11285" max="11285" width="0" style="493" hidden="1" customWidth="1"/>
    <col min="11286" max="11286" width="3.7109375" style="493" customWidth="1"/>
    <col min="11287" max="11287" width="11.140625" style="493" bestFit="1" customWidth="1"/>
    <col min="11288" max="11520" width="10.5703125" style="493"/>
    <col min="11521" max="11528" width="0" style="493" hidden="1" customWidth="1"/>
    <col min="11529" max="11531" width="3.7109375" style="493" customWidth="1"/>
    <col min="11532" max="11532" width="12.7109375" style="493" customWidth="1"/>
    <col min="11533" max="11533" width="47.42578125" style="493" customWidth="1"/>
    <col min="11534" max="11537" width="0" style="493" hidden="1" customWidth="1"/>
    <col min="11538" max="11538" width="11.7109375" style="493" customWidth="1"/>
    <col min="11539" max="11539" width="6.42578125" style="493" bestFit="1" customWidth="1"/>
    <col min="11540" max="11540" width="11.7109375" style="493" customWidth="1"/>
    <col min="11541" max="11541" width="0" style="493" hidden="1" customWidth="1"/>
    <col min="11542" max="11542" width="3.7109375" style="493" customWidth="1"/>
    <col min="11543" max="11543" width="11.140625" style="493" bestFit="1" customWidth="1"/>
    <col min="11544" max="11776" width="10.5703125" style="493"/>
    <col min="11777" max="11784" width="0" style="493" hidden="1" customWidth="1"/>
    <col min="11785" max="11787" width="3.7109375" style="493" customWidth="1"/>
    <col min="11788" max="11788" width="12.7109375" style="493" customWidth="1"/>
    <col min="11789" max="11789" width="47.42578125" style="493" customWidth="1"/>
    <col min="11790" max="11793" width="0" style="493" hidden="1" customWidth="1"/>
    <col min="11794" max="11794" width="11.7109375" style="493" customWidth="1"/>
    <col min="11795" max="11795" width="6.42578125" style="493" bestFit="1" customWidth="1"/>
    <col min="11796" max="11796" width="11.7109375" style="493" customWidth="1"/>
    <col min="11797" max="11797" width="0" style="493" hidden="1" customWidth="1"/>
    <col min="11798" max="11798" width="3.7109375" style="493" customWidth="1"/>
    <col min="11799" max="11799" width="11.140625" style="493" bestFit="1" customWidth="1"/>
    <col min="11800" max="12032" width="10.5703125" style="493"/>
    <col min="12033" max="12040" width="0" style="493" hidden="1" customWidth="1"/>
    <col min="12041" max="12043" width="3.7109375" style="493" customWidth="1"/>
    <col min="12044" max="12044" width="12.7109375" style="493" customWidth="1"/>
    <col min="12045" max="12045" width="47.42578125" style="493" customWidth="1"/>
    <col min="12046" max="12049" width="0" style="493" hidden="1" customWidth="1"/>
    <col min="12050" max="12050" width="11.7109375" style="493" customWidth="1"/>
    <col min="12051" max="12051" width="6.42578125" style="493" bestFit="1" customWidth="1"/>
    <col min="12052" max="12052" width="11.7109375" style="493" customWidth="1"/>
    <col min="12053" max="12053" width="0" style="493" hidden="1" customWidth="1"/>
    <col min="12054" max="12054" width="3.7109375" style="493" customWidth="1"/>
    <col min="12055" max="12055" width="11.140625" style="493" bestFit="1" customWidth="1"/>
    <col min="12056" max="12288" width="10.5703125" style="493"/>
    <col min="12289" max="12296" width="0" style="493" hidden="1" customWidth="1"/>
    <col min="12297" max="12299" width="3.7109375" style="493" customWidth="1"/>
    <col min="12300" max="12300" width="12.7109375" style="493" customWidth="1"/>
    <col min="12301" max="12301" width="47.42578125" style="493" customWidth="1"/>
    <col min="12302" max="12305" width="0" style="493" hidden="1" customWidth="1"/>
    <col min="12306" max="12306" width="11.7109375" style="493" customWidth="1"/>
    <col min="12307" max="12307" width="6.42578125" style="493" bestFit="1" customWidth="1"/>
    <col min="12308" max="12308" width="11.7109375" style="493" customWidth="1"/>
    <col min="12309" max="12309" width="0" style="493" hidden="1" customWidth="1"/>
    <col min="12310" max="12310" width="3.7109375" style="493" customWidth="1"/>
    <col min="12311" max="12311" width="11.140625" style="493" bestFit="1" customWidth="1"/>
    <col min="12312" max="12544" width="10.5703125" style="493"/>
    <col min="12545" max="12552" width="0" style="493" hidden="1" customWidth="1"/>
    <col min="12553" max="12555" width="3.7109375" style="493" customWidth="1"/>
    <col min="12556" max="12556" width="12.7109375" style="493" customWidth="1"/>
    <col min="12557" max="12557" width="47.42578125" style="493" customWidth="1"/>
    <col min="12558" max="12561" width="0" style="493" hidden="1" customWidth="1"/>
    <col min="12562" max="12562" width="11.7109375" style="493" customWidth="1"/>
    <col min="12563" max="12563" width="6.42578125" style="493" bestFit="1" customWidth="1"/>
    <col min="12564" max="12564" width="11.7109375" style="493" customWidth="1"/>
    <col min="12565" max="12565" width="0" style="493" hidden="1" customWidth="1"/>
    <col min="12566" max="12566" width="3.7109375" style="493" customWidth="1"/>
    <col min="12567" max="12567" width="11.140625" style="493" bestFit="1" customWidth="1"/>
    <col min="12568" max="12800" width="10.5703125" style="493"/>
    <col min="12801" max="12808" width="0" style="493" hidden="1" customWidth="1"/>
    <col min="12809" max="12811" width="3.7109375" style="493" customWidth="1"/>
    <col min="12812" max="12812" width="12.7109375" style="493" customWidth="1"/>
    <col min="12813" max="12813" width="47.42578125" style="493" customWidth="1"/>
    <col min="12814" max="12817" width="0" style="493" hidden="1" customWidth="1"/>
    <col min="12818" max="12818" width="11.7109375" style="493" customWidth="1"/>
    <col min="12819" max="12819" width="6.42578125" style="493" bestFit="1" customWidth="1"/>
    <col min="12820" max="12820" width="11.7109375" style="493" customWidth="1"/>
    <col min="12821" max="12821" width="0" style="493" hidden="1" customWidth="1"/>
    <col min="12822" max="12822" width="3.7109375" style="493" customWidth="1"/>
    <col min="12823" max="12823" width="11.140625" style="493" bestFit="1" customWidth="1"/>
    <col min="12824" max="13056" width="10.5703125" style="493"/>
    <col min="13057" max="13064" width="0" style="493" hidden="1" customWidth="1"/>
    <col min="13065" max="13067" width="3.7109375" style="493" customWidth="1"/>
    <col min="13068" max="13068" width="12.7109375" style="493" customWidth="1"/>
    <col min="13069" max="13069" width="47.42578125" style="493" customWidth="1"/>
    <col min="13070" max="13073" width="0" style="493" hidden="1" customWidth="1"/>
    <col min="13074" max="13074" width="11.7109375" style="493" customWidth="1"/>
    <col min="13075" max="13075" width="6.42578125" style="493" bestFit="1" customWidth="1"/>
    <col min="13076" max="13076" width="11.7109375" style="493" customWidth="1"/>
    <col min="13077" max="13077" width="0" style="493" hidden="1" customWidth="1"/>
    <col min="13078" max="13078" width="3.7109375" style="493" customWidth="1"/>
    <col min="13079" max="13079" width="11.140625" style="493" bestFit="1" customWidth="1"/>
    <col min="13080" max="13312" width="10.5703125" style="493"/>
    <col min="13313" max="13320" width="0" style="493" hidden="1" customWidth="1"/>
    <col min="13321" max="13323" width="3.7109375" style="493" customWidth="1"/>
    <col min="13324" max="13324" width="12.7109375" style="493" customWidth="1"/>
    <col min="13325" max="13325" width="47.42578125" style="493" customWidth="1"/>
    <col min="13326" max="13329" width="0" style="493" hidden="1" customWidth="1"/>
    <col min="13330" max="13330" width="11.7109375" style="493" customWidth="1"/>
    <col min="13331" max="13331" width="6.42578125" style="493" bestFit="1" customWidth="1"/>
    <col min="13332" max="13332" width="11.7109375" style="493" customWidth="1"/>
    <col min="13333" max="13333" width="0" style="493" hidden="1" customWidth="1"/>
    <col min="13334" max="13334" width="3.7109375" style="493" customWidth="1"/>
    <col min="13335" max="13335" width="11.140625" style="493" bestFit="1" customWidth="1"/>
    <col min="13336" max="13568" width="10.5703125" style="493"/>
    <col min="13569" max="13576" width="0" style="493" hidden="1" customWidth="1"/>
    <col min="13577" max="13579" width="3.7109375" style="493" customWidth="1"/>
    <col min="13580" max="13580" width="12.7109375" style="493" customWidth="1"/>
    <col min="13581" max="13581" width="47.42578125" style="493" customWidth="1"/>
    <col min="13582" max="13585" width="0" style="493" hidden="1" customWidth="1"/>
    <col min="13586" max="13586" width="11.7109375" style="493" customWidth="1"/>
    <col min="13587" max="13587" width="6.42578125" style="493" bestFit="1" customWidth="1"/>
    <col min="13588" max="13588" width="11.7109375" style="493" customWidth="1"/>
    <col min="13589" max="13589" width="0" style="493" hidden="1" customWidth="1"/>
    <col min="13590" max="13590" width="3.7109375" style="493" customWidth="1"/>
    <col min="13591" max="13591" width="11.140625" style="493" bestFit="1" customWidth="1"/>
    <col min="13592" max="13824" width="10.5703125" style="493"/>
    <col min="13825" max="13832" width="0" style="493" hidden="1" customWidth="1"/>
    <col min="13833" max="13835" width="3.7109375" style="493" customWidth="1"/>
    <col min="13836" max="13836" width="12.7109375" style="493" customWidth="1"/>
    <col min="13837" max="13837" width="47.42578125" style="493" customWidth="1"/>
    <col min="13838" max="13841" width="0" style="493" hidden="1" customWidth="1"/>
    <col min="13842" max="13842" width="11.7109375" style="493" customWidth="1"/>
    <col min="13843" max="13843" width="6.42578125" style="493" bestFit="1" customWidth="1"/>
    <col min="13844" max="13844" width="11.7109375" style="493" customWidth="1"/>
    <col min="13845" max="13845" width="0" style="493" hidden="1" customWidth="1"/>
    <col min="13846" max="13846" width="3.7109375" style="493" customWidth="1"/>
    <col min="13847" max="13847" width="11.140625" style="493" bestFit="1" customWidth="1"/>
    <col min="13848" max="14080" width="10.5703125" style="493"/>
    <col min="14081" max="14088" width="0" style="493" hidden="1" customWidth="1"/>
    <col min="14089" max="14091" width="3.7109375" style="493" customWidth="1"/>
    <col min="14092" max="14092" width="12.7109375" style="493" customWidth="1"/>
    <col min="14093" max="14093" width="47.42578125" style="493" customWidth="1"/>
    <col min="14094" max="14097" width="0" style="493" hidden="1" customWidth="1"/>
    <col min="14098" max="14098" width="11.7109375" style="493" customWidth="1"/>
    <col min="14099" max="14099" width="6.42578125" style="493" bestFit="1" customWidth="1"/>
    <col min="14100" max="14100" width="11.7109375" style="493" customWidth="1"/>
    <col min="14101" max="14101" width="0" style="493" hidden="1" customWidth="1"/>
    <col min="14102" max="14102" width="3.7109375" style="493" customWidth="1"/>
    <col min="14103" max="14103" width="11.140625" style="493" bestFit="1" customWidth="1"/>
    <col min="14104" max="14336" width="10.5703125" style="493"/>
    <col min="14337" max="14344" width="0" style="493" hidden="1" customWidth="1"/>
    <col min="14345" max="14347" width="3.7109375" style="493" customWidth="1"/>
    <col min="14348" max="14348" width="12.7109375" style="493" customWidth="1"/>
    <col min="14349" max="14349" width="47.42578125" style="493" customWidth="1"/>
    <col min="14350" max="14353" width="0" style="493" hidden="1" customWidth="1"/>
    <col min="14354" max="14354" width="11.7109375" style="493" customWidth="1"/>
    <col min="14355" max="14355" width="6.42578125" style="493" bestFit="1" customWidth="1"/>
    <col min="14356" max="14356" width="11.7109375" style="493" customWidth="1"/>
    <col min="14357" max="14357" width="0" style="493" hidden="1" customWidth="1"/>
    <col min="14358" max="14358" width="3.7109375" style="493" customWidth="1"/>
    <col min="14359" max="14359" width="11.140625" style="493" bestFit="1" customWidth="1"/>
    <col min="14360" max="14592" width="10.5703125" style="493"/>
    <col min="14593" max="14600" width="0" style="493" hidden="1" customWidth="1"/>
    <col min="14601" max="14603" width="3.7109375" style="493" customWidth="1"/>
    <col min="14604" max="14604" width="12.7109375" style="493" customWidth="1"/>
    <col min="14605" max="14605" width="47.42578125" style="493" customWidth="1"/>
    <col min="14606" max="14609" width="0" style="493" hidden="1" customWidth="1"/>
    <col min="14610" max="14610" width="11.7109375" style="493" customWidth="1"/>
    <col min="14611" max="14611" width="6.42578125" style="493" bestFit="1" customWidth="1"/>
    <col min="14612" max="14612" width="11.7109375" style="493" customWidth="1"/>
    <col min="14613" max="14613" width="0" style="493" hidden="1" customWidth="1"/>
    <col min="14614" max="14614" width="3.7109375" style="493" customWidth="1"/>
    <col min="14615" max="14615" width="11.140625" style="493" bestFit="1" customWidth="1"/>
    <col min="14616" max="14848" width="10.5703125" style="493"/>
    <col min="14849" max="14856" width="0" style="493" hidden="1" customWidth="1"/>
    <col min="14857" max="14859" width="3.7109375" style="493" customWidth="1"/>
    <col min="14860" max="14860" width="12.7109375" style="493" customWidth="1"/>
    <col min="14861" max="14861" width="47.42578125" style="493" customWidth="1"/>
    <col min="14862" max="14865" width="0" style="493" hidden="1" customWidth="1"/>
    <col min="14866" max="14866" width="11.7109375" style="493" customWidth="1"/>
    <col min="14867" max="14867" width="6.42578125" style="493" bestFit="1" customWidth="1"/>
    <col min="14868" max="14868" width="11.7109375" style="493" customWidth="1"/>
    <col min="14869" max="14869" width="0" style="493" hidden="1" customWidth="1"/>
    <col min="14870" max="14870" width="3.7109375" style="493" customWidth="1"/>
    <col min="14871" max="14871" width="11.140625" style="493" bestFit="1" customWidth="1"/>
    <col min="14872" max="15104" width="10.5703125" style="493"/>
    <col min="15105" max="15112" width="0" style="493" hidden="1" customWidth="1"/>
    <col min="15113" max="15115" width="3.7109375" style="493" customWidth="1"/>
    <col min="15116" max="15116" width="12.7109375" style="493" customWidth="1"/>
    <col min="15117" max="15117" width="47.42578125" style="493" customWidth="1"/>
    <col min="15118" max="15121" width="0" style="493" hidden="1" customWidth="1"/>
    <col min="15122" max="15122" width="11.7109375" style="493" customWidth="1"/>
    <col min="15123" max="15123" width="6.42578125" style="493" bestFit="1" customWidth="1"/>
    <col min="15124" max="15124" width="11.7109375" style="493" customWidth="1"/>
    <col min="15125" max="15125" width="0" style="493" hidden="1" customWidth="1"/>
    <col min="15126" max="15126" width="3.7109375" style="493" customWidth="1"/>
    <col min="15127" max="15127" width="11.140625" style="493" bestFit="1" customWidth="1"/>
    <col min="15128" max="15360" width="10.5703125" style="493"/>
    <col min="15361" max="15368" width="0" style="493" hidden="1" customWidth="1"/>
    <col min="15369" max="15371" width="3.7109375" style="493" customWidth="1"/>
    <col min="15372" max="15372" width="12.7109375" style="493" customWidth="1"/>
    <col min="15373" max="15373" width="47.42578125" style="493" customWidth="1"/>
    <col min="15374" max="15377" width="0" style="493" hidden="1" customWidth="1"/>
    <col min="15378" max="15378" width="11.7109375" style="493" customWidth="1"/>
    <col min="15379" max="15379" width="6.42578125" style="493" bestFit="1" customWidth="1"/>
    <col min="15380" max="15380" width="11.7109375" style="493" customWidth="1"/>
    <col min="15381" max="15381" width="0" style="493" hidden="1" customWidth="1"/>
    <col min="15382" max="15382" width="3.7109375" style="493" customWidth="1"/>
    <col min="15383" max="15383" width="11.140625" style="493" bestFit="1" customWidth="1"/>
    <col min="15384" max="15616" width="10.5703125" style="493"/>
    <col min="15617" max="15624" width="0" style="493" hidden="1" customWidth="1"/>
    <col min="15625" max="15627" width="3.7109375" style="493" customWidth="1"/>
    <col min="15628" max="15628" width="12.7109375" style="493" customWidth="1"/>
    <col min="15629" max="15629" width="47.42578125" style="493" customWidth="1"/>
    <col min="15630" max="15633" width="0" style="493" hidden="1" customWidth="1"/>
    <col min="15634" max="15634" width="11.7109375" style="493" customWidth="1"/>
    <col min="15635" max="15635" width="6.42578125" style="493" bestFit="1" customWidth="1"/>
    <col min="15636" max="15636" width="11.7109375" style="493" customWidth="1"/>
    <col min="15637" max="15637" width="0" style="493" hidden="1" customWidth="1"/>
    <col min="15638" max="15638" width="3.7109375" style="493" customWidth="1"/>
    <col min="15639" max="15639" width="11.140625" style="493" bestFit="1" customWidth="1"/>
    <col min="15640" max="15872" width="10.5703125" style="493"/>
    <col min="15873" max="15880" width="0" style="493" hidden="1" customWidth="1"/>
    <col min="15881" max="15883" width="3.7109375" style="493" customWidth="1"/>
    <col min="15884" max="15884" width="12.7109375" style="493" customWidth="1"/>
    <col min="15885" max="15885" width="47.42578125" style="493" customWidth="1"/>
    <col min="15886" max="15889" width="0" style="493" hidden="1" customWidth="1"/>
    <col min="15890" max="15890" width="11.7109375" style="493" customWidth="1"/>
    <col min="15891" max="15891" width="6.42578125" style="493" bestFit="1" customWidth="1"/>
    <col min="15892" max="15892" width="11.7109375" style="493" customWidth="1"/>
    <col min="15893" max="15893" width="0" style="493" hidden="1" customWidth="1"/>
    <col min="15894" max="15894" width="3.7109375" style="493" customWidth="1"/>
    <col min="15895" max="15895" width="11.140625" style="493" bestFit="1" customWidth="1"/>
    <col min="15896" max="16128" width="10.5703125" style="493"/>
    <col min="16129" max="16136" width="0" style="493" hidden="1" customWidth="1"/>
    <col min="16137" max="16139" width="3.7109375" style="493" customWidth="1"/>
    <col min="16140" max="16140" width="12.7109375" style="493" customWidth="1"/>
    <col min="16141" max="16141" width="47.42578125" style="493" customWidth="1"/>
    <col min="16142" max="16145" width="0" style="493" hidden="1" customWidth="1"/>
    <col min="16146" max="16146" width="11.7109375" style="493" customWidth="1"/>
    <col min="16147" max="16147" width="6.42578125" style="493" bestFit="1" customWidth="1"/>
    <col min="16148" max="16148" width="11.7109375" style="493" customWidth="1"/>
    <col min="16149" max="16149" width="0" style="493" hidden="1" customWidth="1"/>
    <col min="16150" max="16150" width="3.7109375" style="493" customWidth="1"/>
    <col min="16151" max="16151" width="11.140625" style="493" bestFit="1" customWidth="1"/>
    <col min="16152" max="16384" width="10.5703125" style="493"/>
  </cols>
  <sheetData>
    <row r="1" spans="1:35" ht="14.25" hidden="1" customHeight="1"/>
    <row r="2" spans="1:35" ht="14.25" hidden="1" customHeight="1"/>
    <row r="3" spans="1:35" ht="14.25" hidden="1" customHeight="1"/>
    <row r="4" spans="1:35" ht="3" customHeight="1">
      <c r="J4" s="499"/>
      <c r="K4" s="499"/>
      <c r="L4" s="494"/>
      <c r="M4" s="494"/>
      <c r="N4" s="494"/>
      <c r="O4" s="502"/>
      <c r="P4" s="502"/>
      <c r="Q4" s="502"/>
      <c r="R4" s="502"/>
      <c r="S4" s="502"/>
      <c r="T4" s="502"/>
      <c r="U4" s="494"/>
    </row>
    <row r="5" spans="1:35" ht="22.5" customHeight="1">
      <c r="J5" s="499"/>
      <c r="K5" s="499"/>
      <c r="L5" s="1301" t="s">
        <v>732</v>
      </c>
      <c r="M5" s="1301"/>
      <c r="N5" s="1301"/>
      <c r="O5" s="1301"/>
      <c r="P5" s="1301"/>
      <c r="Q5" s="1301"/>
      <c r="R5" s="1301"/>
      <c r="S5" s="1301"/>
      <c r="T5" s="1301"/>
      <c r="U5" s="548"/>
    </row>
    <row r="6" spans="1:35" ht="3" customHeight="1">
      <c r="J6" s="499"/>
      <c r="K6" s="499"/>
      <c r="L6" s="494"/>
      <c r="M6" s="494"/>
      <c r="N6" s="494"/>
      <c r="O6" s="498"/>
      <c r="P6" s="498"/>
      <c r="Q6" s="498"/>
      <c r="R6" s="498"/>
      <c r="S6" s="498"/>
      <c r="T6" s="498"/>
      <c r="U6" s="494"/>
    </row>
    <row r="7" spans="1:35"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35" s="539" customFormat="1" ht="18.75">
      <c r="A8" s="559"/>
      <c r="B8" s="559"/>
      <c r="C8" s="559"/>
      <c r="D8" s="559"/>
      <c r="E8" s="559"/>
      <c r="F8" s="559"/>
      <c r="G8" s="559"/>
      <c r="H8" s="559"/>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635"/>
      <c r="X8" s="559"/>
      <c r="Y8" s="559"/>
      <c r="Z8" s="559"/>
      <c r="AA8" s="559"/>
      <c r="AB8" s="559"/>
      <c r="AC8" s="559"/>
      <c r="AD8" s="559"/>
      <c r="AE8" s="559"/>
      <c r="AF8" s="559"/>
      <c r="AG8" s="559"/>
      <c r="AH8" s="559"/>
      <c r="AI8" s="559"/>
    </row>
    <row r="9" spans="1:35" s="539" customFormat="1" ht="22.5">
      <c r="A9" s="559"/>
      <c r="B9" s="559"/>
      <c r="C9" s="559"/>
      <c r="D9" s="559"/>
      <c r="E9" s="559"/>
      <c r="F9" s="559"/>
      <c r="G9" s="559"/>
      <c r="H9" s="559"/>
      <c r="L9" s="522"/>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635"/>
      <c r="X9" s="559"/>
      <c r="Y9" s="559"/>
      <c r="Z9" s="559"/>
      <c r="AA9" s="559"/>
      <c r="AB9" s="559"/>
      <c r="AC9" s="559"/>
      <c r="AD9" s="559"/>
      <c r="AE9" s="559"/>
      <c r="AF9" s="559"/>
      <c r="AG9" s="559"/>
      <c r="AH9" s="559"/>
      <c r="AI9" s="559"/>
    </row>
    <row r="10" spans="1:35"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35" s="539" customFormat="1" ht="11.25" hidden="1" customHeight="1">
      <c r="A11" s="559"/>
      <c r="B11" s="559"/>
      <c r="C11" s="559"/>
      <c r="D11" s="559"/>
      <c r="E11" s="559"/>
      <c r="F11" s="559"/>
      <c r="G11" s="559"/>
      <c r="H11" s="559"/>
      <c r="L11" s="1302"/>
      <c r="M11" s="1302"/>
      <c r="N11" s="536"/>
      <c r="O11" s="1319"/>
      <c r="P11" s="1319"/>
      <c r="Q11" s="1319"/>
      <c r="R11" s="1319"/>
      <c r="S11" s="1319"/>
      <c r="T11" s="1319"/>
      <c r="U11" s="557" t="s">
        <v>371</v>
      </c>
      <c r="X11" s="559"/>
      <c r="Y11" s="559"/>
      <c r="Z11" s="559"/>
      <c r="AA11" s="559"/>
      <c r="AB11" s="559"/>
      <c r="AC11" s="559"/>
      <c r="AD11" s="559"/>
      <c r="AE11" s="559"/>
      <c r="AF11" s="559"/>
      <c r="AG11" s="559"/>
      <c r="AH11" s="559"/>
      <c r="AI11" s="559"/>
    </row>
    <row r="12" spans="1:35">
      <c r="J12" s="499"/>
      <c r="K12" s="499"/>
      <c r="L12" s="494"/>
      <c r="M12" s="494"/>
      <c r="N12" s="494"/>
      <c r="O12" s="1320"/>
      <c r="P12" s="1320"/>
      <c r="Q12" s="1320"/>
      <c r="R12" s="1320"/>
      <c r="S12" s="1320"/>
      <c r="T12" s="1320"/>
      <c r="U12" s="1320"/>
    </row>
    <row r="13" spans="1:35" ht="14.25" customHeight="1">
      <c r="J13" s="499"/>
      <c r="K13" s="499"/>
      <c r="L13" s="1231" t="s">
        <v>445</v>
      </c>
      <c r="M13" s="1231"/>
      <c r="N13" s="1231"/>
      <c r="O13" s="1231"/>
      <c r="P13" s="1231"/>
      <c r="Q13" s="1231"/>
      <c r="R13" s="1231"/>
      <c r="S13" s="1231"/>
      <c r="T13" s="1231"/>
      <c r="U13" s="1231"/>
      <c r="V13" s="1231"/>
      <c r="W13" s="1231" t="s">
        <v>446</v>
      </c>
    </row>
    <row r="14" spans="1:35" ht="14.25" customHeight="1">
      <c r="J14" s="499"/>
      <c r="K14" s="499"/>
      <c r="L14" s="1285" t="s">
        <v>91</v>
      </c>
      <c r="M14" s="1285" t="s">
        <v>602</v>
      </c>
      <c r="N14" s="491"/>
      <c r="O14" s="1286" t="s">
        <v>604</v>
      </c>
      <c r="P14" s="1287"/>
      <c r="Q14" s="1287"/>
      <c r="R14" s="1287"/>
      <c r="S14" s="1287"/>
      <c r="T14" s="1288"/>
      <c r="U14" s="1296" t="s">
        <v>339</v>
      </c>
      <c r="V14" s="1282" t="s">
        <v>274</v>
      </c>
      <c r="W14" s="1231"/>
    </row>
    <row r="15" spans="1:35" ht="14.25" customHeight="1">
      <c r="J15" s="499"/>
      <c r="K15" s="499"/>
      <c r="L15" s="1285"/>
      <c r="M15" s="1285"/>
      <c r="N15" s="491"/>
      <c r="O15" s="1291" t="s">
        <v>590</v>
      </c>
      <c r="P15" s="1289"/>
      <c r="Q15" s="1290"/>
      <c r="R15" s="1294" t="s">
        <v>615</v>
      </c>
      <c r="S15" s="1294"/>
      <c r="T15" s="1295"/>
      <c r="U15" s="1297"/>
      <c r="V15" s="1283"/>
      <c r="W15" s="1231"/>
    </row>
    <row r="16" spans="1:35" ht="30" customHeight="1">
      <c r="J16" s="499"/>
      <c r="K16" s="499"/>
      <c r="L16" s="1285"/>
      <c r="M16" s="1285"/>
      <c r="N16" s="490"/>
      <c r="O16" s="1292"/>
      <c r="P16" s="505"/>
      <c r="Q16" s="505"/>
      <c r="R16" s="506" t="s">
        <v>273</v>
      </c>
      <c r="S16" s="1280" t="s">
        <v>272</v>
      </c>
      <c r="T16" s="1281"/>
      <c r="U16" s="1298"/>
      <c r="V16" s="1284"/>
      <c r="W16" s="1231"/>
    </row>
    <row r="17" spans="1:36">
      <c r="J17" s="499"/>
      <c r="K17" s="538">
        <v>1</v>
      </c>
      <c r="L17" s="616" t="s">
        <v>92</v>
      </c>
      <c r="M17" s="616" t="s">
        <v>48</v>
      </c>
      <c r="N17" s="636" t="s">
        <v>48</v>
      </c>
      <c r="O17" s="617">
        <f ca="1">OFFSET(O17,0,-1)+1</f>
        <v>3</v>
      </c>
      <c r="P17" s="618">
        <f ca="1">OFFSET(P17,0,-1)</f>
        <v>3</v>
      </c>
      <c r="Q17" s="618">
        <f ca="1">OFFSET(Q17,0,-1)</f>
        <v>3</v>
      </c>
      <c r="R17" s="617">
        <f ca="1">OFFSET(R17,0,-1)+1</f>
        <v>4</v>
      </c>
      <c r="S17" s="1303">
        <f ca="1">OFFSET(S17,0,-1)+1</f>
        <v>5</v>
      </c>
      <c r="T17" s="1303"/>
      <c r="U17" s="617">
        <f ca="1">OFFSET(U17,0,-2)+1</f>
        <v>6</v>
      </c>
      <c r="V17" s="618">
        <f ca="1">OFFSET(V17,0,-1)</f>
        <v>6</v>
      </c>
      <c r="W17" s="617">
        <f ca="1">OFFSET(W17,0,-1)+1</f>
        <v>7</v>
      </c>
    </row>
    <row r="18" spans="1:36" ht="22.5">
      <c r="A18" s="1304">
        <v>1</v>
      </c>
      <c r="B18" s="867"/>
      <c r="C18" s="867"/>
      <c r="D18" s="867"/>
      <c r="E18" s="868"/>
      <c r="F18" s="869"/>
      <c r="G18" s="867"/>
      <c r="H18" s="867"/>
      <c r="I18" s="870"/>
      <c r="J18" s="865"/>
      <c r="K18" s="874">
        <v>1</v>
      </c>
      <c r="L18" s="562">
        <f>mergeValue(A18)</f>
        <v>1</v>
      </c>
      <c r="M18" s="610" t="s">
        <v>19</v>
      </c>
      <c r="N18" s="549"/>
      <c r="O18" s="1316"/>
      <c r="P18" s="1316"/>
      <c r="Q18" s="1316"/>
      <c r="R18" s="1316"/>
      <c r="S18" s="1316"/>
      <c r="T18" s="1316"/>
      <c r="U18" s="1316"/>
      <c r="V18" s="1316"/>
      <c r="W18" s="599" t="s">
        <v>718</v>
      </c>
    </row>
    <row r="19" spans="1:36" ht="22.5">
      <c r="A19" s="1304"/>
      <c r="B19" s="1304">
        <v>1</v>
      </c>
      <c r="C19" s="867"/>
      <c r="D19" s="867"/>
      <c r="E19" s="869"/>
      <c r="F19" s="869"/>
      <c r="G19" s="867"/>
      <c r="H19" s="867"/>
      <c r="I19" s="864"/>
      <c r="J19" s="863"/>
      <c r="K19" s="874">
        <v>1</v>
      </c>
      <c r="L19" s="562" t="str">
        <f>mergeValue(A19) &amp;"."&amp; mergeValue(B19)</f>
        <v>1.1</v>
      </c>
      <c r="M19" s="516" t="s">
        <v>15</v>
      </c>
      <c r="N19" s="549"/>
      <c r="O19" s="1316"/>
      <c r="P19" s="1316"/>
      <c r="Q19" s="1316"/>
      <c r="R19" s="1316"/>
      <c r="S19" s="1316"/>
      <c r="T19" s="1316"/>
      <c r="U19" s="1316"/>
      <c r="V19" s="1316"/>
      <c r="W19" s="599" t="s">
        <v>459</v>
      </c>
    </row>
    <row r="20" spans="1:36" ht="22.5">
      <c r="A20" s="1304"/>
      <c r="B20" s="1304"/>
      <c r="C20" s="1304">
        <v>1</v>
      </c>
      <c r="D20" s="867"/>
      <c r="E20" s="869"/>
      <c r="F20" s="869"/>
      <c r="G20" s="867"/>
      <c r="H20" s="867"/>
      <c r="I20" s="871"/>
      <c r="J20" s="863"/>
      <c r="K20" s="874">
        <v>1</v>
      </c>
      <c r="L20" s="562" t="str">
        <f>mergeValue(A20) &amp;"."&amp; mergeValue(B20)&amp;"."&amp; mergeValue(C20)</f>
        <v>1.1.1</v>
      </c>
      <c r="M20" s="517" t="s">
        <v>7</v>
      </c>
      <c r="N20" s="549"/>
      <c r="O20" s="1316"/>
      <c r="P20" s="1316"/>
      <c r="Q20" s="1316"/>
      <c r="R20" s="1316"/>
      <c r="S20" s="1316"/>
      <c r="T20" s="1316"/>
      <c r="U20" s="1316"/>
      <c r="V20" s="1316"/>
      <c r="W20" s="599" t="s">
        <v>600</v>
      </c>
    </row>
    <row r="21" spans="1:36" ht="22.5">
      <c r="A21" s="1304"/>
      <c r="B21" s="1304"/>
      <c r="C21" s="1304"/>
      <c r="D21" s="1304">
        <v>1</v>
      </c>
      <c r="E21" s="869"/>
      <c r="F21" s="869"/>
      <c r="G21" s="867"/>
      <c r="H21" s="867"/>
      <c r="I21" s="1304">
        <v>1</v>
      </c>
      <c r="J21" s="863"/>
      <c r="K21" s="874">
        <v>1</v>
      </c>
      <c r="L21" s="562" t="str">
        <f>mergeValue(A21) &amp;"."&amp; mergeValue(B21)&amp;"."&amp; mergeValue(C21)&amp;"."&amp; mergeValue(D21)</f>
        <v>1.1.1.1</v>
      </c>
      <c r="M21" s="518" t="s">
        <v>21</v>
      </c>
      <c r="N21" s="549"/>
      <c r="O21" s="1316"/>
      <c r="P21" s="1316"/>
      <c r="Q21" s="1316"/>
      <c r="R21" s="1316"/>
      <c r="S21" s="1316"/>
      <c r="T21" s="1316"/>
      <c r="U21" s="1316"/>
      <c r="V21" s="1316"/>
      <c r="W21" s="599" t="s">
        <v>601</v>
      </c>
    </row>
    <row r="22" spans="1:36" ht="11.25" hidden="1" customHeight="1">
      <c r="A22" s="1304"/>
      <c r="B22" s="1304"/>
      <c r="C22" s="1304"/>
      <c r="D22" s="1304"/>
      <c r="E22" s="1304">
        <v>1</v>
      </c>
      <c r="F22" s="869"/>
      <c r="G22" s="867"/>
      <c r="H22" s="867"/>
      <c r="I22" s="1304"/>
      <c r="J22" s="869"/>
      <c r="K22" s="874">
        <v>1</v>
      </c>
      <c r="L22" s="562"/>
      <c r="M22" s="524"/>
      <c r="N22" s="550"/>
      <c r="O22" s="600"/>
      <c r="P22" s="600"/>
      <c r="Q22" s="600"/>
      <c r="R22" s="600"/>
      <c r="S22" s="600"/>
      <c r="T22" s="600"/>
      <c r="U22" s="562"/>
      <c r="V22" s="477"/>
      <c r="W22" s="529"/>
    </row>
    <row r="23" spans="1:36" ht="33.75">
      <c r="A23" s="1304"/>
      <c r="B23" s="1304"/>
      <c r="C23" s="1304"/>
      <c r="D23" s="1304"/>
      <c r="E23" s="1304"/>
      <c r="F23" s="1304">
        <v>1</v>
      </c>
      <c r="G23" s="867"/>
      <c r="H23" s="867"/>
      <c r="I23" s="1304"/>
      <c r="J23" s="1321"/>
      <c r="K23" s="874">
        <v>1</v>
      </c>
      <c r="L23" s="562" t="str">
        <f>mergeValue(A23) &amp;"."&amp; mergeValue(B23)&amp;"."&amp; mergeValue(C23)&amp;"."&amp; mergeValue(D23)&amp;"."&amp;  mergeValue(F23)</f>
        <v>1.1.1.1.1</v>
      </c>
      <c r="M23" s="524" t="s">
        <v>9</v>
      </c>
      <c r="N23" s="550"/>
      <c r="O23" s="1306"/>
      <c r="P23" s="1306"/>
      <c r="Q23" s="1306"/>
      <c r="R23" s="1306"/>
      <c r="S23" s="1306"/>
      <c r="T23" s="1306"/>
      <c r="U23" s="1306"/>
      <c r="V23" s="1306"/>
      <c r="W23" s="599" t="s">
        <v>720</v>
      </c>
      <c r="Y23" s="558" t="str">
        <f>strCheckUnique(Z23:Z26)</f>
        <v/>
      </c>
      <c r="AA23" s="558"/>
    </row>
    <row r="24" spans="1:36" ht="99" customHeight="1">
      <c r="A24" s="1304"/>
      <c r="B24" s="1304"/>
      <c r="C24" s="1304"/>
      <c r="D24" s="1304"/>
      <c r="E24" s="1304"/>
      <c r="F24" s="1304"/>
      <c r="G24" s="867">
        <v>1</v>
      </c>
      <c r="H24" s="867"/>
      <c r="I24" s="1304"/>
      <c r="J24" s="1321"/>
      <c r="K24" s="866"/>
      <c r="L24" s="562" t="str">
        <f>mergeValue(A24) &amp;"."&amp; mergeValue(B24)&amp;"."&amp; mergeValue(C24)&amp;"."&amp; mergeValue(D24)&amp;"."&amp;  mergeValue(F24)&amp;"."&amp;  mergeValue(G24)</f>
        <v>1.1.1.1.1.1</v>
      </c>
      <c r="M24" s="1088"/>
      <c r="N24" s="555"/>
      <c r="O24" s="532"/>
      <c r="P24" s="532"/>
      <c r="Q24" s="532"/>
      <c r="R24" s="1310"/>
      <c r="S24" s="1300" t="s">
        <v>83</v>
      </c>
      <c r="T24" s="1310"/>
      <c r="U24" s="1300" t="s">
        <v>84</v>
      </c>
      <c r="V24" s="507"/>
      <c r="W24" s="1274" t="s">
        <v>733</v>
      </c>
      <c r="X24" s="554" t="str">
        <f>strCheckDate(O25:V25)</f>
        <v/>
      </c>
      <c r="Y24" s="558"/>
      <c r="Z24" s="558" t="str">
        <f>IF(M24="","",M24 )</f>
        <v/>
      </c>
      <c r="AA24" s="558"/>
      <c r="AB24" s="558"/>
      <c r="AC24" s="558"/>
    </row>
    <row r="25" spans="1:36" ht="11.25" hidden="1">
      <c r="A25" s="1304"/>
      <c r="B25" s="1304"/>
      <c r="C25" s="1304"/>
      <c r="D25" s="1304"/>
      <c r="E25" s="1304"/>
      <c r="F25" s="1304"/>
      <c r="G25" s="867"/>
      <c r="H25" s="867"/>
      <c r="I25" s="1304"/>
      <c r="J25" s="1321"/>
      <c r="K25" s="874">
        <v>1</v>
      </c>
      <c r="L25" s="569"/>
      <c r="M25" s="615"/>
      <c r="N25" s="555"/>
      <c r="O25" s="532"/>
      <c r="P25" s="532"/>
      <c r="Q25" s="553" t="str">
        <f>R24 &amp; "-" &amp; T24</f>
        <v>-</v>
      </c>
      <c r="R25" s="1310"/>
      <c r="S25" s="1300"/>
      <c r="T25" s="1310"/>
      <c r="U25" s="1300"/>
      <c r="V25" s="507"/>
      <c r="W25" s="1275"/>
      <c r="Y25" s="558"/>
      <c r="Z25" s="558"/>
      <c r="AA25" s="558"/>
      <c r="AB25" s="558"/>
      <c r="AC25" s="558"/>
    </row>
    <row r="26" spans="1:36" s="492" customFormat="1" ht="15" customHeight="1">
      <c r="A26" s="1304"/>
      <c r="B26" s="1304"/>
      <c r="C26" s="1304"/>
      <c r="D26" s="1304"/>
      <c r="E26" s="1304"/>
      <c r="F26" s="1304"/>
      <c r="G26" s="867"/>
      <c r="H26" s="867"/>
      <c r="I26" s="1304"/>
      <c r="J26" s="1321"/>
      <c r="K26" s="874">
        <v>1</v>
      </c>
      <c r="L26" s="508"/>
      <c r="M26" s="526" t="s">
        <v>24</v>
      </c>
      <c r="N26" s="521"/>
      <c r="O26" s="515"/>
      <c r="P26" s="515"/>
      <c r="Q26" s="515"/>
      <c r="R26" s="542"/>
      <c r="S26" s="534"/>
      <c r="T26" s="533"/>
      <c r="U26" s="521"/>
      <c r="V26" s="530"/>
      <c r="W26" s="1276"/>
      <c r="X26" s="556"/>
      <c r="Y26" s="556"/>
      <c r="Z26" s="556"/>
      <c r="AA26" s="556"/>
      <c r="AB26" s="556"/>
      <c r="AC26" s="556"/>
      <c r="AD26" s="556"/>
      <c r="AE26" s="556"/>
      <c r="AF26" s="556"/>
      <c r="AG26" s="556"/>
      <c r="AH26" s="556"/>
      <c r="AI26" s="556"/>
    </row>
    <row r="27" spans="1:36" s="492" customFormat="1" ht="15" customHeight="1">
      <c r="A27" s="1304"/>
      <c r="B27" s="1304"/>
      <c r="C27" s="1304"/>
      <c r="D27" s="1304"/>
      <c r="E27" s="1304"/>
      <c r="F27" s="869"/>
      <c r="G27" s="869"/>
      <c r="H27" s="867"/>
      <c r="I27" s="1304"/>
      <c r="J27" s="869"/>
      <c r="K27" s="873"/>
      <c r="L27" s="508"/>
      <c r="M27" s="521" t="s">
        <v>10</v>
      </c>
      <c r="N27" s="526"/>
      <c r="O27" s="526"/>
      <c r="P27" s="526"/>
      <c r="Q27" s="526"/>
      <c r="R27" s="526"/>
      <c r="S27" s="526"/>
      <c r="T27" s="526"/>
      <c r="U27" s="526"/>
      <c r="V27" s="526"/>
      <c r="W27" s="530"/>
      <c r="X27" s="556"/>
      <c r="Y27" s="556"/>
      <c r="Z27" s="556"/>
      <c r="AA27" s="556"/>
      <c r="AB27" s="556"/>
      <c r="AC27" s="556"/>
      <c r="AD27" s="556"/>
      <c r="AE27" s="556"/>
      <c r="AF27" s="556"/>
      <c r="AG27" s="556"/>
      <c r="AH27" s="556"/>
      <c r="AI27" s="556"/>
      <c r="AJ27" s="556"/>
    </row>
    <row r="28" spans="1:36" s="492" customFormat="1" ht="15" hidden="1" customHeight="1">
      <c r="A28" s="1304"/>
      <c r="B28" s="1304"/>
      <c r="C28" s="1304"/>
      <c r="D28" s="1304"/>
      <c r="E28" s="869"/>
      <c r="F28" s="869"/>
      <c r="G28" s="869"/>
      <c r="H28" s="867"/>
      <c r="I28" s="1304"/>
      <c r="J28" s="869"/>
      <c r="K28" s="873"/>
      <c r="L28" s="508"/>
      <c r="M28" s="521"/>
      <c r="N28" s="526"/>
      <c r="O28" s="526"/>
      <c r="P28" s="526"/>
      <c r="Q28" s="526"/>
      <c r="R28" s="526"/>
      <c r="S28" s="526"/>
      <c r="T28" s="526"/>
      <c r="U28" s="526"/>
      <c r="V28" s="526"/>
      <c r="W28" s="530"/>
      <c r="X28" s="556"/>
      <c r="Y28" s="556"/>
      <c r="Z28" s="556"/>
      <c r="AA28" s="556"/>
      <c r="AB28" s="556"/>
      <c r="AC28" s="556"/>
      <c r="AD28" s="556"/>
      <c r="AE28" s="556"/>
      <c r="AF28" s="556"/>
      <c r="AG28" s="556"/>
      <c r="AH28" s="556"/>
      <c r="AI28" s="556"/>
      <c r="AJ28" s="556"/>
    </row>
    <row r="29" spans="1:36" s="492" customFormat="1" ht="15" customHeight="1">
      <c r="A29" s="1304"/>
      <c r="B29" s="1304"/>
      <c r="C29" s="1304"/>
      <c r="D29" s="872"/>
      <c r="E29" s="872"/>
      <c r="F29" s="869"/>
      <c r="G29" s="867"/>
      <c r="H29" s="867"/>
      <c r="I29" s="865"/>
      <c r="J29" s="862"/>
      <c r="K29" s="874">
        <v>1</v>
      </c>
      <c r="L29" s="508"/>
      <c r="M29" s="520" t="s">
        <v>16</v>
      </c>
      <c r="N29" s="519"/>
      <c r="O29" s="515"/>
      <c r="P29" s="515"/>
      <c r="Q29" s="515"/>
      <c r="R29" s="542"/>
      <c r="S29" s="534"/>
      <c r="T29" s="533"/>
      <c r="U29" s="519"/>
      <c r="V29" s="534"/>
      <c r="W29" s="530"/>
      <c r="X29" s="556"/>
      <c r="Y29" s="556"/>
      <c r="Z29" s="556"/>
      <c r="AA29" s="556"/>
      <c r="AB29" s="556"/>
      <c r="AC29" s="556"/>
      <c r="AD29" s="556"/>
      <c r="AE29" s="556"/>
      <c r="AF29" s="556"/>
      <c r="AG29" s="556"/>
      <c r="AH29" s="556"/>
      <c r="AI29" s="556"/>
    </row>
    <row r="30" spans="1:36" s="492" customFormat="1" ht="15" customHeight="1">
      <c r="A30" s="1304"/>
      <c r="B30" s="1304"/>
      <c r="C30" s="872"/>
      <c r="D30" s="872"/>
      <c r="E30" s="872"/>
      <c r="F30" s="872"/>
      <c r="G30" s="867"/>
      <c r="H30" s="867"/>
      <c r="I30" s="875"/>
      <c r="J30" s="862"/>
      <c r="K30" s="874">
        <v>1</v>
      </c>
      <c r="L30" s="508"/>
      <c r="M30" s="519" t="s">
        <v>17</v>
      </c>
      <c r="N30" s="519"/>
      <c r="O30" s="515"/>
      <c r="P30" s="515"/>
      <c r="Q30" s="515"/>
      <c r="R30" s="542"/>
      <c r="S30" s="534"/>
      <c r="T30" s="533"/>
      <c r="U30" s="519"/>
      <c r="V30" s="534"/>
      <c r="W30" s="530"/>
      <c r="X30" s="556"/>
      <c r="Y30" s="556"/>
      <c r="Z30" s="556"/>
      <c r="AA30" s="556"/>
      <c r="AB30" s="556"/>
      <c r="AC30" s="556"/>
      <c r="AD30" s="556"/>
      <c r="AE30" s="556"/>
      <c r="AF30" s="556"/>
      <c r="AG30" s="556"/>
      <c r="AH30" s="556"/>
      <c r="AI30" s="556"/>
    </row>
    <row r="31" spans="1:36" s="492" customFormat="1" ht="15" customHeight="1">
      <c r="A31" s="1304"/>
      <c r="B31" s="872"/>
      <c r="C31" s="872"/>
      <c r="D31" s="872"/>
      <c r="E31" s="872"/>
      <c r="F31" s="872"/>
      <c r="G31" s="867"/>
      <c r="H31" s="867"/>
      <c r="I31" s="865"/>
      <c r="J31" s="862"/>
      <c r="K31" s="874">
        <v>1</v>
      </c>
      <c r="L31" s="508"/>
      <c r="M31" s="528" t="s">
        <v>18</v>
      </c>
      <c r="N31" s="519"/>
      <c r="O31" s="515"/>
      <c r="P31" s="515"/>
      <c r="Q31" s="515"/>
      <c r="R31" s="542"/>
      <c r="S31" s="534"/>
      <c r="T31" s="533"/>
      <c r="U31" s="519"/>
      <c r="V31" s="534"/>
      <c r="W31" s="530"/>
      <c r="X31" s="556"/>
      <c r="Y31" s="556"/>
      <c r="Z31" s="556"/>
      <c r="AA31" s="556"/>
      <c r="AB31" s="556"/>
      <c r="AC31" s="556"/>
      <c r="AD31" s="556"/>
      <c r="AE31" s="556"/>
      <c r="AF31" s="556"/>
      <c r="AG31" s="556"/>
      <c r="AH31" s="556"/>
      <c r="AI31" s="556"/>
    </row>
    <row r="32" spans="1:36" s="492" customFormat="1" ht="15" customHeight="1">
      <c r="A32" s="861"/>
      <c r="B32" s="861"/>
      <c r="C32" s="861"/>
      <c r="D32" s="861"/>
      <c r="E32" s="861"/>
      <c r="F32" s="861"/>
      <c r="G32" s="861"/>
      <c r="H32" s="861"/>
      <c r="I32" s="861"/>
      <c r="J32" s="861"/>
      <c r="K32" s="861"/>
      <c r="L32" s="462"/>
      <c r="M32" s="535" t="s">
        <v>308</v>
      </c>
      <c r="N32" s="519"/>
      <c r="O32" s="515"/>
      <c r="P32" s="515"/>
      <c r="Q32" s="515"/>
      <c r="R32" s="542"/>
      <c r="S32" s="534"/>
      <c r="T32" s="533"/>
      <c r="U32" s="519"/>
      <c r="V32" s="534"/>
      <c r="W32" s="530"/>
      <c r="X32" s="556"/>
      <c r="Y32" s="556"/>
      <c r="Z32" s="556"/>
      <c r="AA32" s="556"/>
      <c r="AB32" s="556"/>
      <c r="AC32" s="556"/>
      <c r="AD32" s="556"/>
      <c r="AE32" s="556"/>
      <c r="AF32" s="556"/>
      <c r="AG32" s="556"/>
      <c r="AH32" s="556"/>
      <c r="AI32" s="556"/>
    </row>
    <row r="33" spans="12:23" ht="3" customHeight="1">
      <c r="L33" s="455"/>
      <c r="M33" s="455"/>
      <c r="N33" s="455"/>
      <c r="O33" s="455"/>
      <c r="P33" s="455"/>
      <c r="Q33" s="455"/>
      <c r="R33" s="455"/>
      <c r="S33" s="455"/>
      <c r="T33" s="455"/>
      <c r="U33" s="455"/>
    </row>
    <row r="34" spans="12:23" ht="106.5" customHeight="1">
      <c r="L34" s="1">
        <v>1</v>
      </c>
      <c r="M34" s="1267" t="s">
        <v>734</v>
      </c>
      <c r="N34" s="1267"/>
      <c r="O34" s="1267"/>
      <c r="P34" s="1267"/>
      <c r="Q34" s="1267"/>
      <c r="R34" s="1267"/>
      <c r="S34" s="1267"/>
      <c r="T34" s="1267"/>
      <c r="U34" s="1267"/>
      <c r="V34" s="1267"/>
      <c r="W34" s="1267"/>
    </row>
  </sheetData>
  <sheetProtection password="FA9C" sheet="1" objects="1" scenarios="1" formatColumns="0" formatRows="0"/>
  <dataConsolidate leftLabels="1"/>
  <mergeCells count="39">
    <mergeCell ref="A18:A31"/>
    <mergeCell ref="O18:V18"/>
    <mergeCell ref="B19:B30"/>
    <mergeCell ref="O19:V19"/>
    <mergeCell ref="C20:C29"/>
    <mergeCell ref="U24:U25"/>
    <mergeCell ref="O20:V20"/>
    <mergeCell ref="D21:D28"/>
    <mergeCell ref="O21:V21"/>
    <mergeCell ref="E22:E27"/>
    <mergeCell ref="F23:F26"/>
    <mergeCell ref="J23:J26"/>
    <mergeCell ref="O23:V23"/>
    <mergeCell ref="R24:R25"/>
    <mergeCell ref="S24:S25"/>
    <mergeCell ref="O12:U12"/>
    <mergeCell ref="O15:O16"/>
    <mergeCell ref="P15:Q15"/>
    <mergeCell ref="S16:T16"/>
    <mergeCell ref="I21:I28"/>
    <mergeCell ref="L5:T5"/>
    <mergeCell ref="O7:T7"/>
    <mergeCell ref="O8:T8"/>
    <mergeCell ref="L11:M11"/>
    <mergeCell ref="O11:T11"/>
    <mergeCell ref="O9:T9"/>
    <mergeCell ref="O10:T10"/>
    <mergeCell ref="W24:W26"/>
    <mergeCell ref="R15:T15"/>
    <mergeCell ref="O14:T14"/>
    <mergeCell ref="M34:W34"/>
    <mergeCell ref="U14:U16"/>
    <mergeCell ref="V14:V16"/>
    <mergeCell ref="W13:W16"/>
    <mergeCell ref="L13:V13"/>
    <mergeCell ref="L14:L16"/>
    <mergeCell ref="M14:M16"/>
    <mergeCell ref="S17:T17"/>
    <mergeCell ref="T24:T25"/>
  </mergeCells>
  <dataValidations count="9">
    <dataValidation allowBlank="1" sqref="JH27:JS28 TD27:TO28 ACZ27:ADK28 AMV27:ANG28 AWR27:AXC28 BGN27:BGY28 BQJ27:BQU28 CAF27:CAQ28 CKB27:CKM28 CTX27:CUI28 DDT27:DEE28 DNP27:DOA28 DXL27:DXW28 EHH27:EHS28 ERD27:ERO28 FAZ27:FBK28 FKV27:FLG28 FUR27:FVC28 GEN27:GEY28 GOJ27:GOU28 GYF27:GYQ28 HIB27:HIM28 HRX27:HSI28 IBT27:ICE28 ILP27:IMA28 IVL27:IVW28 JFH27:JFS28 JPD27:JPO28 JYZ27:JZK28 KIV27:KJG28 KSR27:KTC28 LCN27:LCY28 LMJ27:LMU28 LWF27:LWQ28 MGB27:MGM28 MPX27:MQI28 MZT27:NAE28 NJP27:NKA28 NTL27:NTW28 ODH27:ODS28 OND27:ONO28 OWZ27:OXK28 PGV27:PHG28 PQR27:PRC28 QAN27:QAY28 QKJ27:QKU28 QUF27:QUQ28 REB27:REM28 RNX27:ROI28 RXT27:RYE28 SHP27:SIA28 SRL27:SRW28 TBH27:TBS28 TLD27:TLO28 TUZ27:TVK28 UEV27:UFG28 UOR27:UPC28 UYN27:UYY28 VIJ27:VIU28 VSF27:VSQ28 WCB27:WCM28 WLX27:WMI28 WVT27:WWE28 JH65563:JS65564 TD65563:TO65564 ACZ65563:ADK65564 AMV65563:ANG65564 AWR65563:AXC65564 BGN65563:BGY65564 BQJ65563:BQU65564 CAF65563:CAQ65564 CKB65563:CKM65564 CTX65563:CUI65564 DDT65563:DEE65564 DNP65563:DOA65564 DXL65563:DXW65564 EHH65563:EHS65564 ERD65563:ERO65564 FAZ65563:FBK65564 FKV65563:FLG65564 FUR65563:FVC65564 GEN65563:GEY65564 GOJ65563:GOU65564 GYF65563:GYQ65564 HIB65563:HIM65564 HRX65563:HSI65564 IBT65563:ICE65564 ILP65563:IMA65564 IVL65563:IVW65564 JFH65563:JFS65564 JPD65563:JPO65564 JYZ65563:JZK65564 KIV65563:KJG65564 KSR65563:KTC65564 LCN65563:LCY65564 LMJ65563:LMU65564 LWF65563:LWQ65564 MGB65563:MGM65564 MPX65563:MQI65564 MZT65563:NAE65564 NJP65563:NKA65564 NTL65563:NTW65564 ODH65563:ODS65564 OND65563:ONO65564 OWZ65563:OXK65564 PGV65563:PHG65564 PQR65563:PRC65564 QAN65563:QAY65564 QKJ65563:QKU65564 QUF65563:QUQ65564 REB65563:REM65564 RNX65563:ROI65564 RXT65563:RYE65564 SHP65563:SIA65564 SRL65563:SRW65564 TBH65563:TBS65564 TLD65563:TLO65564 TUZ65563:TVK65564 UEV65563:UFG65564 UOR65563:UPC65564 UYN65563:UYY65564 VIJ65563:VIU65564 VSF65563:VSQ65564 WCB65563:WCM65564 WLX65563:WMI65564 WVT65563:WWE65564 JH131099:JS131100 TD131099:TO131100 ACZ131099:ADK131100 AMV131099:ANG131100 AWR131099:AXC131100 BGN131099:BGY131100 BQJ131099:BQU131100 CAF131099:CAQ131100 CKB131099:CKM131100 CTX131099:CUI131100 DDT131099:DEE131100 DNP131099:DOA131100 DXL131099:DXW131100 EHH131099:EHS131100 ERD131099:ERO131100 FAZ131099:FBK131100 FKV131099:FLG131100 FUR131099:FVC131100 GEN131099:GEY131100 GOJ131099:GOU131100 GYF131099:GYQ131100 HIB131099:HIM131100 HRX131099:HSI131100 IBT131099:ICE131100 ILP131099:IMA131100 IVL131099:IVW131100 JFH131099:JFS131100 JPD131099:JPO131100 JYZ131099:JZK131100 KIV131099:KJG131100 KSR131099:KTC131100 LCN131099:LCY131100 LMJ131099:LMU131100 LWF131099:LWQ131100 MGB131099:MGM131100 MPX131099:MQI131100 MZT131099:NAE131100 NJP131099:NKA131100 NTL131099:NTW131100 ODH131099:ODS131100 OND131099:ONO131100 OWZ131099:OXK131100 PGV131099:PHG131100 PQR131099:PRC131100 QAN131099:QAY131100 QKJ131099:QKU131100 QUF131099:QUQ131100 REB131099:REM131100 RNX131099:ROI131100 RXT131099:RYE131100 SHP131099:SIA131100 SRL131099:SRW131100 TBH131099:TBS131100 TLD131099:TLO131100 TUZ131099:TVK131100 UEV131099:UFG131100 UOR131099:UPC131100 UYN131099:UYY131100 VIJ131099:VIU131100 VSF131099:VSQ131100 WCB131099:WCM131100 WLX131099:WMI131100 WVT131099:WWE131100 JH196635:JS196636 TD196635:TO196636 ACZ196635:ADK196636 AMV196635:ANG196636 AWR196635:AXC196636 BGN196635:BGY196636 BQJ196635:BQU196636 CAF196635:CAQ196636 CKB196635:CKM196636 CTX196635:CUI196636 DDT196635:DEE196636 DNP196635:DOA196636 DXL196635:DXW196636 EHH196635:EHS196636 ERD196635:ERO196636 FAZ196635:FBK196636 FKV196635:FLG196636 FUR196635:FVC196636 GEN196635:GEY196636 GOJ196635:GOU196636 GYF196635:GYQ196636 HIB196635:HIM196636 HRX196635:HSI196636 IBT196635:ICE196636 ILP196635:IMA196636 IVL196635:IVW196636 JFH196635:JFS196636 JPD196635:JPO196636 JYZ196635:JZK196636 KIV196635:KJG196636 KSR196635:KTC196636 LCN196635:LCY196636 LMJ196635:LMU196636 LWF196635:LWQ196636 MGB196635:MGM196636 MPX196635:MQI196636 MZT196635:NAE196636 NJP196635:NKA196636 NTL196635:NTW196636 ODH196635:ODS196636 OND196635:ONO196636 OWZ196635:OXK196636 PGV196635:PHG196636 PQR196635:PRC196636 QAN196635:QAY196636 QKJ196635:QKU196636 QUF196635:QUQ196636 REB196635:REM196636 RNX196635:ROI196636 RXT196635:RYE196636 SHP196635:SIA196636 SRL196635:SRW196636 TBH196635:TBS196636 TLD196635:TLO196636 TUZ196635:TVK196636 UEV196635:UFG196636 UOR196635:UPC196636 UYN196635:UYY196636 VIJ196635:VIU196636 VSF196635:VSQ196636 WCB196635:WCM196636 WLX196635:WMI196636 WVT196635:WWE196636 JH262171:JS262172 TD262171:TO262172 ACZ262171:ADK262172 AMV262171:ANG262172 AWR262171:AXC262172 BGN262171:BGY262172 BQJ262171:BQU262172 CAF262171:CAQ262172 CKB262171:CKM262172 CTX262171:CUI262172 DDT262171:DEE262172 DNP262171:DOA262172 DXL262171:DXW262172 EHH262171:EHS262172 ERD262171:ERO262172 FAZ262171:FBK262172 FKV262171:FLG262172 FUR262171:FVC262172 GEN262171:GEY262172 GOJ262171:GOU262172 GYF262171:GYQ262172 HIB262171:HIM262172 HRX262171:HSI262172 IBT262171:ICE262172 ILP262171:IMA262172 IVL262171:IVW262172 JFH262171:JFS262172 JPD262171:JPO262172 JYZ262171:JZK262172 KIV262171:KJG262172 KSR262171:KTC262172 LCN262171:LCY262172 LMJ262171:LMU262172 LWF262171:LWQ262172 MGB262171:MGM262172 MPX262171:MQI262172 MZT262171:NAE262172 NJP262171:NKA262172 NTL262171:NTW262172 ODH262171:ODS262172 OND262171:ONO262172 OWZ262171:OXK262172 PGV262171:PHG262172 PQR262171:PRC262172 QAN262171:QAY262172 QKJ262171:QKU262172 QUF262171:QUQ262172 REB262171:REM262172 RNX262171:ROI262172 RXT262171:RYE262172 SHP262171:SIA262172 SRL262171:SRW262172 TBH262171:TBS262172 TLD262171:TLO262172 TUZ262171:TVK262172 UEV262171:UFG262172 UOR262171:UPC262172 UYN262171:UYY262172 VIJ262171:VIU262172 VSF262171:VSQ262172 WCB262171:WCM262172 WLX262171:WMI262172 WVT262171:WWE262172 JH327707:JS327708 TD327707:TO327708 ACZ327707:ADK327708 AMV327707:ANG327708 AWR327707:AXC327708 BGN327707:BGY327708 BQJ327707:BQU327708 CAF327707:CAQ327708 CKB327707:CKM327708 CTX327707:CUI327708 DDT327707:DEE327708 DNP327707:DOA327708 DXL327707:DXW327708 EHH327707:EHS327708 ERD327707:ERO327708 FAZ327707:FBK327708 FKV327707:FLG327708 FUR327707:FVC327708 GEN327707:GEY327708 GOJ327707:GOU327708 GYF327707:GYQ327708 HIB327707:HIM327708 HRX327707:HSI327708 IBT327707:ICE327708 ILP327707:IMA327708 IVL327707:IVW327708 JFH327707:JFS327708 JPD327707:JPO327708 JYZ327707:JZK327708 KIV327707:KJG327708 KSR327707:KTC327708 LCN327707:LCY327708 LMJ327707:LMU327708 LWF327707:LWQ327708 MGB327707:MGM327708 MPX327707:MQI327708 MZT327707:NAE327708 NJP327707:NKA327708 NTL327707:NTW327708 ODH327707:ODS327708 OND327707:ONO327708 OWZ327707:OXK327708 PGV327707:PHG327708 PQR327707:PRC327708 QAN327707:QAY327708 QKJ327707:QKU327708 QUF327707:QUQ327708 REB327707:REM327708 RNX327707:ROI327708 RXT327707:RYE327708 SHP327707:SIA327708 SRL327707:SRW327708 TBH327707:TBS327708 TLD327707:TLO327708 TUZ327707:TVK327708 UEV327707:UFG327708 UOR327707:UPC327708 UYN327707:UYY327708 VIJ327707:VIU327708 VSF327707:VSQ327708 WCB327707:WCM327708 WLX327707:WMI327708 WVT327707:WWE327708 JH393243:JS393244 TD393243:TO393244 ACZ393243:ADK393244 AMV393243:ANG393244 AWR393243:AXC393244 BGN393243:BGY393244 BQJ393243:BQU393244 CAF393243:CAQ393244 CKB393243:CKM393244 CTX393243:CUI393244 DDT393243:DEE393244 DNP393243:DOA393244 DXL393243:DXW393244 EHH393243:EHS393244 ERD393243:ERO393244 FAZ393243:FBK393244 FKV393243:FLG393244 FUR393243:FVC393244 GEN393243:GEY393244 GOJ393243:GOU393244 GYF393243:GYQ393244 HIB393243:HIM393244 HRX393243:HSI393244 IBT393243:ICE393244 ILP393243:IMA393244 IVL393243:IVW393244 JFH393243:JFS393244 JPD393243:JPO393244 JYZ393243:JZK393244 KIV393243:KJG393244 KSR393243:KTC393244 LCN393243:LCY393244 LMJ393243:LMU393244 LWF393243:LWQ393244 MGB393243:MGM393244 MPX393243:MQI393244 MZT393243:NAE393244 NJP393243:NKA393244 NTL393243:NTW393244 ODH393243:ODS393244 OND393243:ONO393244 OWZ393243:OXK393244 PGV393243:PHG393244 PQR393243:PRC393244 QAN393243:QAY393244 QKJ393243:QKU393244 QUF393243:QUQ393244 REB393243:REM393244 RNX393243:ROI393244 RXT393243:RYE393244 SHP393243:SIA393244 SRL393243:SRW393244 TBH393243:TBS393244 TLD393243:TLO393244 TUZ393243:TVK393244 UEV393243:UFG393244 UOR393243:UPC393244 UYN393243:UYY393244 VIJ393243:VIU393244 VSF393243:VSQ393244 WCB393243:WCM393244 WLX393243:WMI393244 WVT393243:WWE393244 JH458779:JS458780 TD458779:TO458780 ACZ458779:ADK458780 AMV458779:ANG458780 AWR458779:AXC458780 BGN458779:BGY458780 BQJ458779:BQU458780 CAF458779:CAQ458780 CKB458779:CKM458780 CTX458779:CUI458780 DDT458779:DEE458780 DNP458779:DOA458780 DXL458779:DXW458780 EHH458779:EHS458780 ERD458779:ERO458780 FAZ458779:FBK458780 FKV458779:FLG458780 FUR458779:FVC458780 GEN458779:GEY458780 GOJ458779:GOU458780 GYF458779:GYQ458780 HIB458779:HIM458780 HRX458779:HSI458780 IBT458779:ICE458780 ILP458779:IMA458780 IVL458779:IVW458780 JFH458779:JFS458780 JPD458779:JPO458780 JYZ458779:JZK458780 KIV458779:KJG458780 KSR458779:KTC458780 LCN458779:LCY458780 LMJ458779:LMU458780 LWF458779:LWQ458780 MGB458779:MGM458780 MPX458779:MQI458780 MZT458779:NAE458780 NJP458779:NKA458780 NTL458779:NTW458780 ODH458779:ODS458780 OND458779:ONO458780 OWZ458779:OXK458780 PGV458779:PHG458780 PQR458779:PRC458780 QAN458779:QAY458780 QKJ458779:QKU458780 QUF458779:QUQ458780 REB458779:REM458780 RNX458779:ROI458780 RXT458779:RYE458780 SHP458779:SIA458780 SRL458779:SRW458780 TBH458779:TBS458780 TLD458779:TLO458780 TUZ458779:TVK458780 UEV458779:UFG458780 UOR458779:UPC458780 UYN458779:UYY458780 VIJ458779:VIU458780 VSF458779:VSQ458780 WCB458779:WCM458780 WLX458779:WMI458780 WVT458779:WWE458780 JH524315:JS524316 TD524315:TO524316 ACZ524315:ADK524316 AMV524315:ANG524316 AWR524315:AXC524316 BGN524315:BGY524316 BQJ524315:BQU524316 CAF524315:CAQ524316 CKB524315:CKM524316 CTX524315:CUI524316 DDT524315:DEE524316 DNP524315:DOA524316 DXL524315:DXW524316 EHH524315:EHS524316 ERD524315:ERO524316 FAZ524315:FBK524316 FKV524315:FLG524316 FUR524315:FVC524316 GEN524315:GEY524316 GOJ524315:GOU524316 GYF524315:GYQ524316 HIB524315:HIM524316 HRX524315:HSI524316 IBT524315:ICE524316 ILP524315:IMA524316 IVL524315:IVW524316 JFH524315:JFS524316 JPD524315:JPO524316 JYZ524315:JZK524316 KIV524315:KJG524316 KSR524315:KTC524316 LCN524315:LCY524316 LMJ524315:LMU524316 LWF524315:LWQ524316 MGB524315:MGM524316 MPX524315:MQI524316 MZT524315:NAE524316 NJP524315:NKA524316 NTL524315:NTW524316 ODH524315:ODS524316 OND524315:ONO524316 OWZ524315:OXK524316 PGV524315:PHG524316 PQR524315:PRC524316 QAN524315:QAY524316 QKJ524315:QKU524316 QUF524315:QUQ524316 REB524315:REM524316 RNX524315:ROI524316 RXT524315:RYE524316 SHP524315:SIA524316 SRL524315:SRW524316 TBH524315:TBS524316 TLD524315:TLO524316 TUZ524315:TVK524316 UEV524315:UFG524316 UOR524315:UPC524316 UYN524315:UYY524316 VIJ524315:VIU524316 VSF524315:VSQ524316 WCB524315:WCM524316 WLX524315:WMI524316 WVT524315:WWE524316 JH589851:JS589852 TD589851:TO589852 ACZ589851:ADK589852 AMV589851:ANG589852 AWR589851:AXC589852 BGN589851:BGY589852 BQJ589851:BQU589852 CAF589851:CAQ589852 CKB589851:CKM589852 CTX589851:CUI589852 DDT589851:DEE589852 DNP589851:DOA589852 DXL589851:DXW589852 EHH589851:EHS589852 ERD589851:ERO589852 FAZ589851:FBK589852 FKV589851:FLG589852 FUR589851:FVC589852 GEN589851:GEY589852 GOJ589851:GOU589852 GYF589851:GYQ589852 HIB589851:HIM589852 HRX589851:HSI589852 IBT589851:ICE589852 ILP589851:IMA589852 IVL589851:IVW589852 JFH589851:JFS589852 JPD589851:JPO589852 JYZ589851:JZK589852 KIV589851:KJG589852 KSR589851:KTC589852 LCN589851:LCY589852 LMJ589851:LMU589852 LWF589851:LWQ589852 MGB589851:MGM589852 MPX589851:MQI589852 MZT589851:NAE589852 NJP589851:NKA589852 NTL589851:NTW589852 ODH589851:ODS589852 OND589851:ONO589852 OWZ589851:OXK589852 PGV589851:PHG589852 PQR589851:PRC589852 QAN589851:QAY589852 QKJ589851:QKU589852 QUF589851:QUQ589852 REB589851:REM589852 RNX589851:ROI589852 RXT589851:RYE589852 SHP589851:SIA589852 SRL589851:SRW589852 TBH589851:TBS589852 TLD589851:TLO589852 TUZ589851:TVK589852 UEV589851:UFG589852 UOR589851:UPC589852 UYN589851:UYY589852 VIJ589851:VIU589852 VSF589851:VSQ589852 WCB589851:WCM589852 WLX589851:WMI589852 WVT589851:WWE589852 JH655387:JS655388 TD655387:TO655388 ACZ655387:ADK655388 AMV655387:ANG655388 AWR655387:AXC655388 BGN655387:BGY655388 BQJ655387:BQU655388 CAF655387:CAQ655388 CKB655387:CKM655388 CTX655387:CUI655388 DDT655387:DEE655388 DNP655387:DOA655388 DXL655387:DXW655388 EHH655387:EHS655388 ERD655387:ERO655388 FAZ655387:FBK655388 FKV655387:FLG655388 FUR655387:FVC655388 GEN655387:GEY655388 GOJ655387:GOU655388 GYF655387:GYQ655388 HIB655387:HIM655388 HRX655387:HSI655388 IBT655387:ICE655388 ILP655387:IMA655388 IVL655387:IVW655388 JFH655387:JFS655388 JPD655387:JPO655388 JYZ655387:JZK655388 KIV655387:KJG655388 KSR655387:KTC655388 LCN655387:LCY655388 LMJ655387:LMU655388 LWF655387:LWQ655388 MGB655387:MGM655388 MPX655387:MQI655388 MZT655387:NAE655388 NJP655387:NKA655388 NTL655387:NTW655388 ODH655387:ODS655388 OND655387:ONO655388 OWZ655387:OXK655388 PGV655387:PHG655388 PQR655387:PRC655388 QAN655387:QAY655388 QKJ655387:QKU655388 QUF655387:QUQ655388 REB655387:REM655388 RNX655387:ROI655388 RXT655387:RYE655388 SHP655387:SIA655388 SRL655387:SRW655388 TBH655387:TBS655388 TLD655387:TLO655388 TUZ655387:TVK655388 UEV655387:UFG655388 UOR655387:UPC655388 UYN655387:UYY655388 VIJ655387:VIU655388 VSF655387:VSQ655388 WCB655387:WCM655388 WLX655387:WMI655388 WVT655387:WWE655388 JH720923:JS720924 TD720923:TO720924 ACZ720923:ADK720924 AMV720923:ANG720924 AWR720923:AXC720924 BGN720923:BGY720924 BQJ720923:BQU720924 CAF720923:CAQ720924 CKB720923:CKM720924 CTX720923:CUI720924 DDT720923:DEE720924 DNP720923:DOA720924 DXL720923:DXW720924 EHH720923:EHS720924 ERD720923:ERO720924 FAZ720923:FBK720924 FKV720923:FLG720924 FUR720923:FVC720924 GEN720923:GEY720924 GOJ720923:GOU720924 GYF720923:GYQ720924 HIB720923:HIM720924 HRX720923:HSI720924 IBT720923:ICE720924 ILP720923:IMA720924 IVL720923:IVW720924 JFH720923:JFS720924 JPD720923:JPO720924 JYZ720923:JZK720924 KIV720923:KJG720924 KSR720923:KTC720924 LCN720923:LCY720924 LMJ720923:LMU720924 LWF720923:LWQ720924 MGB720923:MGM720924 MPX720923:MQI720924 MZT720923:NAE720924 NJP720923:NKA720924 NTL720923:NTW720924 ODH720923:ODS720924 OND720923:ONO720924 OWZ720923:OXK720924 PGV720923:PHG720924 PQR720923:PRC720924 QAN720923:QAY720924 QKJ720923:QKU720924 QUF720923:QUQ720924 REB720923:REM720924 RNX720923:ROI720924 RXT720923:RYE720924 SHP720923:SIA720924 SRL720923:SRW720924 TBH720923:TBS720924 TLD720923:TLO720924 TUZ720923:TVK720924 UEV720923:UFG720924 UOR720923:UPC720924 UYN720923:UYY720924 VIJ720923:VIU720924 VSF720923:VSQ720924 WCB720923:WCM720924 WLX720923:WMI720924 WVT720923:WWE720924 JH786459:JS786460 TD786459:TO786460 ACZ786459:ADK786460 AMV786459:ANG786460 AWR786459:AXC786460 BGN786459:BGY786460 BQJ786459:BQU786460 CAF786459:CAQ786460 CKB786459:CKM786460 CTX786459:CUI786460 DDT786459:DEE786460 DNP786459:DOA786460 DXL786459:DXW786460 EHH786459:EHS786460 ERD786459:ERO786460 FAZ786459:FBK786460 FKV786459:FLG786460 FUR786459:FVC786460 GEN786459:GEY786460 GOJ786459:GOU786460 GYF786459:GYQ786460 HIB786459:HIM786460 HRX786459:HSI786460 IBT786459:ICE786460 ILP786459:IMA786460 IVL786459:IVW786460 JFH786459:JFS786460 JPD786459:JPO786460 JYZ786459:JZK786460 KIV786459:KJG786460 KSR786459:KTC786460 LCN786459:LCY786460 LMJ786459:LMU786460 LWF786459:LWQ786460 MGB786459:MGM786460 MPX786459:MQI786460 MZT786459:NAE786460 NJP786459:NKA786460 NTL786459:NTW786460 ODH786459:ODS786460 OND786459:ONO786460 OWZ786459:OXK786460 PGV786459:PHG786460 PQR786459:PRC786460 QAN786459:QAY786460 QKJ786459:QKU786460 QUF786459:QUQ786460 REB786459:REM786460 RNX786459:ROI786460 RXT786459:RYE786460 SHP786459:SIA786460 SRL786459:SRW786460 TBH786459:TBS786460 TLD786459:TLO786460 TUZ786459:TVK786460 UEV786459:UFG786460 UOR786459:UPC786460 UYN786459:UYY786460 VIJ786459:VIU786460 VSF786459:VSQ786460 WCB786459:WCM786460 WLX786459:WMI786460 WVT786459:WWE786460 JH851995:JS851996 TD851995:TO851996 ACZ851995:ADK851996 AMV851995:ANG851996 AWR851995:AXC851996 BGN851995:BGY851996 BQJ851995:BQU851996 CAF851995:CAQ851996 CKB851995:CKM851996 CTX851995:CUI851996 DDT851995:DEE851996 DNP851995:DOA851996 DXL851995:DXW851996 EHH851995:EHS851996 ERD851995:ERO851996 FAZ851995:FBK851996 FKV851995:FLG851996 FUR851995:FVC851996 GEN851995:GEY851996 GOJ851995:GOU851996 GYF851995:GYQ851996 HIB851995:HIM851996 HRX851995:HSI851996 IBT851995:ICE851996 ILP851995:IMA851996 IVL851995:IVW851996 JFH851995:JFS851996 JPD851995:JPO851996 JYZ851995:JZK851996 KIV851995:KJG851996 KSR851995:KTC851996 LCN851995:LCY851996 LMJ851995:LMU851996 LWF851995:LWQ851996 MGB851995:MGM851996 MPX851995:MQI851996 MZT851995:NAE851996 NJP851995:NKA851996 NTL851995:NTW851996 ODH851995:ODS851996 OND851995:ONO851996 OWZ851995:OXK851996 PGV851995:PHG851996 PQR851995:PRC851996 QAN851995:QAY851996 QKJ851995:QKU851996 QUF851995:QUQ851996 REB851995:REM851996 RNX851995:ROI851996 RXT851995:RYE851996 SHP851995:SIA851996 SRL851995:SRW851996 TBH851995:TBS851996 TLD851995:TLO851996 TUZ851995:TVK851996 UEV851995:UFG851996 UOR851995:UPC851996 UYN851995:UYY851996 VIJ851995:VIU851996 VSF851995:VSQ851996 WCB851995:WCM851996 WLX851995:WMI851996 WVT851995:WWE851996 JH917531:JS917532 TD917531:TO917532 ACZ917531:ADK917532 AMV917531:ANG917532 AWR917531:AXC917532 BGN917531:BGY917532 BQJ917531:BQU917532 CAF917531:CAQ917532 CKB917531:CKM917532 CTX917531:CUI917532 DDT917531:DEE917532 DNP917531:DOA917532 DXL917531:DXW917532 EHH917531:EHS917532 ERD917531:ERO917532 FAZ917531:FBK917532 FKV917531:FLG917532 FUR917531:FVC917532 GEN917531:GEY917532 GOJ917531:GOU917532 GYF917531:GYQ917532 HIB917531:HIM917532 HRX917531:HSI917532 IBT917531:ICE917532 ILP917531:IMA917532 IVL917531:IVW917532 JFH917531:JFS917532 JPD917531:JPO917532 JYZ917531:JZK917532 KIV917531:KJG917532 KSR917531:KTC917532 LCN917531:LCY917532 LMJ917531:LMU917532 LWF917531:LWQ917532 MGB917531:MGM917532 MPX917531:MQI917532 MZT917531:NAE917532 NJP917531:NKA917532 NTL917531:NTW917532 ODH917531:ODS917532 OND917531:ONO917532 OWZ917531:OXK917532 PGV917531:PHG917532 PQR917531:PRC917532 QAN917531:QAY917532 QKJ917531:QKU917532 QUF917531:QUQ917532 REB917531:REM917532 RNX917531:ROI917532 RXT917531:RYE917532 SHP917531:SIA917532 SRL917531:SRW917532 TBH917531:TBS917532 TLD917531:TLO917532 TUZ917531:TVK917532 UEV917531:UFG917532 UOR917531:UPC917532 UYN917531:UYY917532 VIJ917531:VIU917532 VSF917531:VSQ917532 WCB917531:WCM917532 WLX917531:WMI917532 WVT917531:WWE917532 WVT983067:WWE983068 JH983067:JS983068 TD983067:TO983068 ACZ983067:ADK983068 AMV983067:ANG983068 AWR983067:AXC983068 BGN983067:BGY983068 BQJ983067:BQU983068 CAF983067:CAQ983068 CKB983067:CKM983068 CTX983067:CUI983068 DDT983067:DEE983068 DNP983067:DOA983068 DXL983067:DXW983068 EHH983067:EHS983068 ERD983067:ERO983068 FAZ983067:FBK983068 FKV983067:FLG983068 FUR983067:FVC983068 GEN983067:GEY983068 GOJ983067:GOU983068 GYF983067:GYQ983068 HIB983067:HIM983068 HRX983067:HSI983068 IBT983067:ICE983068 ILP983067:IMA983068 IVL983067:IVW983068 JFH983067:JFS983068 JPD983067:JPO983068 JYZ983067:JZK983068 KIV983067:KJG983068 KSR983067:KTC983068 LCN983067:LCY983068 LMJ983067:LMU983068 LWF983067:LWQ983068 MGB983067:MGM983068 MPX983067:MQI983068 MZT983067:NAE983068 NJP983067:NKA983068 NTL983067:NTW983068 ODH983067:ODS983068 OND983067:ONO983068 OWZ983067:OXK983068 PGV983067:PHG983068 PQR983067:PRC983068 QAN983067:QAY983068 QKJ983067:QKU983068 QUF983067:QUQ983068 REB983067:REM983068 RNX983067:ROI983068 RXT983067:RYE983068 SHP983067:SIA983068 SRL983067:SRW983068 TBH983067:TBS983068 TLD983067:TLO983068 TUZ983067:TVK983068 UEV983067:UFG983068 UOR983067:UPC983068 UYN983067:UYY983068 VIJ983067:VIU983068 VSF983067:VSQ983068 WCB983067:WCM983068 WLX983067:WMI983068 W27:W28 L65563:W65564 L131099:W131100 L196635:W196636 L262171:W262172 L327707:W327708 L393243:W393244 L458779:W458780 L524315:W524316 L589851:W589852 L655387:W655388 L720923:W720924 L786459:W786460 L851995:W851996 L917531:W917532 L983067:W983068"/>
    <dataValidation allowBlank="1" prompt="Для выбора выполните двойной щелчок левой клавиши мыши по соответствующей ячейке." sqref="JH29:JS32 TD29:TO32 ACZ29:ADK32 AMV29:ANG32 AWR29:AXC32 BGN29:BGY32 BQJ29:BQU32 CAF29:CAQ32 CKB29:CKM32 CTX29:CUI32 DDT29:DEE32 DNP29:DOA32 DXL29:DXW32 EHH29:EHS32 ERD29:ERO32 FAZ29:FBK32 FKV29:FLG32 FUR29:FVC32 GEN29:GEY32 GOJ29:GOU32 GYF29:GYQ32 HIB29:HIM32 HRX29:HSI32 IBT29:ICE32 ILP29:IMA32 IVL29:IVW32 JFH29:JFS32 JPD29:JPO32 JYZ29:JZK32 KIV29:KJG32 KSR29:KTC32 LCN29:LCY32 LMJ29:LMU32 LWF29:LWQ32 MGB29:MGM32 MPX29:MQI32 MZT29:NAE32 NJP29:NKA32 NTL29:NTW32 ODH29:ODS32 OND29:ONO32 OWZ29:OXK32 PGV29:PHG32 PQR29:PRC32 QAN29:QAY32 QKJ29:QKU32 QUF29:QUQ32 REB29:REM32 RNX29:ROI32 RXT29:RYE32 SHP29:SIA32 SRL29:SRW32 TBH29:TBS32 TLD29:TLO32 TUZ29:TVK32 UEV29:UFG32 UOR29:UPC32 UYN29:UYY32 VIJ29:VIU32 VSF29:VSQ32 WCB29:WCM32 WLX29:WMI32 WVT29:WWE32 JH65565:JS65568 TD65565:TO65568 ACZ65565:ADK65568 AMV65565:ANG65568 AWR65565:AXC65568 BGN65565:BGY65568 BQJ65565:BQU65568 CAF65565:CAQ65568 CKB65565:CKM65568 CTX65565:CUI65568 DDT65565:DEE65568 DNP65565:DOA65568 DXL65565:DXW65568 EHH65565:EHS65568 ERD65565:ERO65568 FAZ65565:FBK65568 FKV65565:FLG65568 FUR65565:FVC65568 GEN65565:GEY65568 GOJ65565:GOU65568 GYF65565:GYQ65568 HIB65565:HIM65568 HRX65565:HSI65568 IBT65565:ICE65568 ILP65565:IMA65568 IVL65565:IVW65568 JFH65565:JFS65568 JPD65565:JPO65568 JYZ65565:JZK65568 KIV65565:KJG65568 KSR65565:KTC65568 LCN65565:LCY65568 LMJ65565:LMU65568 LWF65565:LWQ65568 MGB65565:MGM65568 MPX65565:MQI65568 MZT65565:NAE65568 NJP65565:NKA65568 NTL65565:NTW65568 ODH65565:ODS65568 OND65565:ONO65568 OWZ65565:OXK65568 PGV65565:PHG65568 PQR65565:PRC65568 QAN65565:QAY65568 QKJ65565:QKU65568 QUF65565:QUQ65568 REB65565:REM65568 RNX65565:ROI65568 RXT65565:RYE65568 SHP65565:SIA65568 SRL65565:SRW65568 TBH65565:TBS65568 TLD65565:TLO65568 TUZ65565:TVK65568 UEV65565:UFG65568 UOR65565:UPC65568 UYN65565:UYY65568 VIJ65565:VIU65568 VSF65565:VSQ65568 WCB65565:WCM65568 WLX65565:WMI65568 WVT65565:WWE65568 JH131101:JS131104 TD131101:TO131104 ACZ131101:ADK131104 AMV131101:ANG131104 AWR131101:AXC131104 BGN131101:BGY131104 BQJ131101:BQU131104 CAF131101:CAQ131104 CKB131101:CKM131104 CTX131101:CUI131104 DDT131101:DEE131104 DNP131101:DOA131104 DXL131101:DXW131104 EHH131101:EHS131104 ERD131101:ERO131104 FAZ131101:FBK131104 FKV131101:FLG131104 FUR131101:FVC131104 GEN131101:GEY131104 GOJ131101:GOU131104 GYF131101:GYQ131104 HIB131101:HIM131104 HRX131101:HSI131104 IBT131101:ICE131104 ILP131101:IMA131104 IVL131101:IVW131104 JFH131101:JFS131104 JPD131101:JPO131104 JYZ131101:JZK131104 KIV131101:KJG131104 KSR131101:KTC131104 LCN131101:LCY131104 LMJ131101:LMU131104 LWF131101:LWQ131104 MGB131101:MGM131104 MPX131101:MQI131104 MZT131101:NAE131104 NJP131101:NKA131104 NTL131101:NTW131104 ODH131101:ODS131104 OND131101:ONO131104 OWZ131101:OXK131104 PGV131101:PHG131104 PQR131101:PRC131104 QAN131101:QAY131104 QKJ131101:QKU131104 QUF131101:QUQ131104 REB131101:REM131104 RNX131101:ROI131104 RXT131101:RYE131104 SHP131101:SIA131104 SRL131101:SRW131104 TBH131101:TBS131104 TLD131101:TLO131104 TUZ131101:TVK131104 UEV131101:UFG131104 UOR131101:UPC131104 UYN131101:UYY131104 VIJ131101:VIU131104 VSF131101:VSQ131104 WCB131101:WCM131104 WLX131101:WMI131104 WVT131101:WWE131104 JH196637:JS196640 TD196637:TO196640 ACZ196637:ADK196640 AMV196637:ANG196640 AWR196637:AXC196640 BGN196637:BGY196640 BQJ196637:BQU196640 CAF196637:CAQ196640 CKB196637:CKM196640 CTX196637:CUI196640 DDT196637:DEE196640 DNP196637:DOA196640 DXL196637:DXW196640 EHH196637:EHS196640 ERD196637:ERO196640 FAZ196637:FBK196640 FKV196637:FLG196640 FUR196637:FVC196640 GEN196637:GEY196640 GOJ196637:GOU196640 GYF196637:GYQ196640 HIB196637:HIM196640 HRX196637:HSI196640 IBT196637:ICE196640 ILP196637:IMA196640 IVL196637:IVW196640 JFH196637:JFS196640 JPD196637:JPO196640 JYZ196637:JZK196640 KIV196637:KJG196640 KSR196637:KTC196640 LCN196637:LCY196640 LMJ196637:LMU196640 LWF196637:LWQ196640 MGB196637:MGM196640 MPX196637:MQI196640 MZT196637:NAE196640 NJP196637:NKA196640 NTL196637:NTW196640 ODH196637:ODS196640 OND196637:ONO196640 OWZ196637:OXK196640 PGV196637:PHG196640 PQR196637:PRC196640 QAN196637:QAY196640 QKJ196637:QKU196640 QUF196637:QUQ196640 REB196637:REM196640 RNX196637:ROI196640 RXT196637:RYE196640 SHP196637:SIA196640 SRL196637:SRW196640 TBH196637:TBS196640 TLD196637:TLO196640 TUZ196637:TVK196640 UEV196637:UFG196640 UOR196637:UPC196640 UYN196637:UYY196640 VIJ196637:VIU196640 VSF196637:VSQ196640 WCB196637:WCM196640 WLX196637:WMI196640 WVT196637:WWE196640 JH262173:JS262176 TD262173:TO262176 ACZ262173:ADK262176 AMV262173:ANG262176 AWR262173:AXC262176 BGN262173:BGY262176 BQJ262173:BQU262176 CAF262173:CAQ262176 CKB262173:CKM262176 CTX262173:CUI262176 DDT262173:DEE262176 DNP262173:DOA262176 DXL262173:DXW262176 EHH262173:EHS262176 ERD262173:ERO262176 FAZ262173:FBK262176 FKV262173:FLG262176 FUR262173:FVC262176 GEN262173:GEY262176 GOJ262173:GOU262176 GYF262173:GYQ262176 HIB262173:HIM262176 HRX262173:HSI262176 IBT262173:ICE262176 ILP262173:IMA262176 IVL262173:IVW262176 JFH262173:JFS262176 JPD262173:JPO262176 JYZ262173:JZK262176 KIV262173:KJG262176 KSR262173:KTC262176 LCN262173:LCY262176 LMJ262173:LMU262176 LWF262173:LWQ262176 MGB262173:MGM262176 MPX262173:MQI262176 MZT262173:NAE262176 NJP262173:NKA262176 NTL262173:NTW262176 ODH262173:ODS262176 OND262173:ONO262176 OWZ262173:OXK262176 PGV262173:PHG262176 PQR262173:PRC262176 QAN262173:QAY262176 QKJ262173:QKU262176 QUF262173:QUQ262176 REB262173:REM262176 RNX262173:ROI262176 RXT262173:RYE262176 SHP262173:SIA262176 SRL262173:SRW262176 TBH262173:TBS262176 TLD262173:TLO262176 TUZ262173:TVK262176 UEV262173:UFG262176 UOR262173:UPC262176 UYN262173:UYY262176 VIJ262173:VIU262176 VSF262173:VSQ262176 WCB262173:WCM262176 WLX262173:WMI262176 WVT262173:WWE262176 JH327709:JS327712 TD327709:TO327712 ACZ327709:ADK327712 AMV327709:ANG327712 AWR327709:AXC327712 BGN327709:BGY327712 BQJ327709:BQU327712 CAF327709:CAQ327712 CKB327709:CKM327712 CTX327709:CUI327712 DDT327709:DEE327712 DNP327709:DOA327712 DXL327709:DXW327712 EHH327709:EHS327712 ERD327709:ERO327712 FAZ327709:FBK327712 FKV327709:FLG327712 FUR327709:FVC327712 GEN327709:GEY327712 GOJ327709:GOU327712 GYF327709:GYQ327712 HIB327709:HIM327712 HRX327709:HSI327712 IBT327709:ICE327712 ILP327709:IMA327712 IVL327709:IVW327712 JFH327709:JFS327712 JPD327709:JPO327712 JYZ327709:JZK327712 KIV327709:KJG327712 KSR327709:KTC327712 LCN327709:LCY327712 LMJ327709:LMU327712 LWF327709:LWQ327712 MGB327709:MGM327712 MPX327709:MQI327712 MZT327709:NAE327712 NJP327709:NKA327712 NTL327709:NTW327712 ODH327709:ODS327712 OND327709:ONO327712 OWZ327709:OXK327712 PGV327709:PHG327712 PQR327709:PRC327712 QAN327709:QAY327712 QKJ327709:QKU327712 QUF327709:QUQ327712 REB327709:REM327712 RNX327709:ROI327712 RXT327709:RYE327712 SHP327709:SIA327712 SRL327709:SRW327712 TBH327709:TBS327712 TLD327709:TLO327712 TUZ327709:TVK327712 UEV327709:UFG327712 UOR327709:UPC327712 UYN327709:UYY327712 VIJ327709:VIU327712 VSF327709:VSQ327712 WCB327709:WCM327712 WLX327709:WMI327712 WVT327709:WWE327712 JH393245:JS393248 TD393245:TO393248 ACZ393245:ADK393248 AMV393245:ANG393248 AWR393245:AXC393248 BGN393245:BGY393248 BQJ393245:BQU393248 CAF393245:CAQ393248 CKB393245:CKM393248 CTX393245:CUI393248 DDT393245:DEE393248 DNP393245:DOA393248 DXL393245:DXW393248 EHH393245:EHS393248 ERD393245:ERO393248 FAZ393245:FBK393248 FKV393245:FLG393248 FUR393245:FVC393248 GEN393245:GEY393248 GOJ393245:GOU393248 GYF393245:GYQ393248 HIB393245:HIM393248 HRX393245:HSI393248 IBT393245:ICE393248 ILP393245:IMA393248 IVL393245:IVW393248 JFH393245:JFS393248 JPD393245:JPO393248 JYZ393245:JZK393248 KIV393245:KJG393248 KSR393245:KTC393248 LCN393245:LCY393248 LMJ393245:LMU393248 LWF393245:LWQ393248 MGB393245:MGM393248 MPX393245:MQI393248 MZT393245:NAE393248 NJP393245:NKA393248 NTL393245:NTW393248 ODH393245:ODS393248 OND393245:ONO393248 OWZ393245:OXK393248 PGV393245:PHG393248 PQR393245:PRC393248 QAN393245:QAY393248 QKJ393245:QKU393248 QUF393245:QUQ393248 REB393245:REM393248 RNX393245:ROI393248 RXT393245:RYE393248 SHP393245:SIA393248 SRL393245:SRW393248 TBH393245:TBS393248 TLD393245:TLO393248 TUZ393245:TVK393248 UEV393245:UFG393248 UOR393245:UPC393248 UYN393245:UYY393248 VIJ393245:VIU393248 VSF393245:VSQ393248 WCB393245:WCM393248 WLX393245:WMI393248 WVT393245:WWE393248 JH458781:JS458784 TD458781:TO458784 ACZ458781:ADK458784 AMV458781:ANG458784 AWR458781:AXC458784 BGN458781:BGY458784 BQJ458781:BQU458784 CAF458781:CAQ458784 CKB458781:CKM458784 CTX458781:CUI458784 DDT458781:DEE458784 DNP458781:DOA458784 DXL458781:DXW458784 EHH458781:EHS458784 ERD458781:ERO458784 FAZ458781:FBK458784 FKV458781:FLG458784 FUR458781:FVC458784 GEN458781:GEY458784 GOJ458781:GOU458784 GYF458781:GYQ458784 HIB458781:HIM458784 HRX458781:HSI458784 IBT458781:ICE458784 ILP458781:IMA458784 IVL458781:IVW458784 JFH458781:JFS458784 JPD458781:JPO458784 JYZ458781:JZK458784 KIV458781:KJG458784 KSR458781:KTC458784 LCN458781:LCY458784 LMJ458781:LMU458784 LWF458781:LWQ458784 MGB458781:MGM458784 MPX458781:MQI458784 MZT458781:NAE458784 NJP458781:NKA458784 NTL458781:NTW458784 ODH458781:ODS458784 OND458781:ONO458784 OWZ458781:OXK458784 PGV458781:PHG458784 PQR458781:PRC458784 QAN458781:QAY458784 QKJ458781:QKU458784 QUF458781:QUQ458784 REB458781:REM458784 RNX458781:ROI458784 RXT458781:RYE458784 SHP458781:SIA458784 SRL458781:SRW458784 TBH458781:TBS458784 TLD458781:TLO458784 TUZ458781:TVK458784 UEV458781:UFG458784 UOR458781:UPC458784 UYN458781:UYY458784 VIJ458781:VIU458784 VSF458781:VSQ458784 WCB458781:WCM458784 WLX458781:WMI458784 WVT458781:WWE458784 JH524317:JS524320 TD524317:TO524320 ACZ524317:ADK524320 AMV524317:ANG524320 AWR524317:AXC524320 BGN524317:BGY524320 BQJ524317:BQU524320 CAF524317:CAQ524320 CKB524317:CKM524320 CTX524317:CUI524320 DDT524317:DEE524320 DNP524317:DOA524320 DXL524317:DXW524320 EHH524317:EHS524320 ERD524317:ERO524320 FAZ524317:FBK524320 FKV524317:FLG524320 FUR524317:FVC524320 GEN524317:GEY524320 GOJ524317:GOU524320 GYF524317:GYQ524320 HIB524317:HIM524320 HRX524317:HSI524320 IBT524317:ICE524320 ILP524317:IMA524320 IVL524317:IVW524320 JFH524317:JFS524320 JPD524317:JPO524320 JYZ524317:JZK524320 KIV524317:KJG524320 KSR524317:KTC524320 LCN524317:LCY524320 LMJ524317:LMU524320 LWF524317:LWQ524320 MGB524317:MGM524320 MPX524317:MQI524320 MZT524317:NAE524320 NJP524317:NKA524320 NTL524317:NTW524320 ODH524317:ODS524320 OND524317:ONO524320 OWZ524317:OXK524320 PGV524317:PHG524320 PQR524317:PRC524320 QAN524317:QAY524320 QKJ524317:QKU524320 QUF524317:QUQ524320 REB524317:REM524320 RNX524317:ROI524320 RXT524317:RYE524320 SHP524317:SIA524320 SRL524317:SRW524320 TBH524317:TBS524320 TLD524317:TLO524320 TUZ524317:TVK524320 UEV524317:UFG524320 UOR524317:UPC524320 UYN524317:UYY524320 VIJ524317:VIU524320 VSF524317:VSQ524320 WCB524317:WCM524320 WLX524317:WMI524320 WVT524317:WWE524320 JH589853:JS589856 TD589853:TO589856 ACZ589853:ADK589856 AMV589853:ANG589856 AWR589853:AXC589856 BGN589853:BGY589856 BQJ589853:BQU589856 CAF589853:CAQ589856 CKB589853:CKM589856 CTX589853:CUI589856 DDT589853:DEE589856 DNP589853:DOA589856 DXL589853:DXW589856 EHH589853:EHS589856 ERD589853:ERO589856 FAZ589853:FBK589856 FKV589853:FLG589856 FUR589853:FVC589856 GEN589853:GEY589856 GOJ589853:GOU589856 GYF589853:GYQ589856 HIB589853:HIM589856 HRX589853:HSI589856 IBT589853:ICE589856 ILP589853:IMA589856 IVL589853:IVW589856 JFH589853:JFS589856 JPD589853:JPO589856 JYZ589853:JZK589856 KIV589853:KJG589856 KSR589853:KTC589856 LCN589853:LCY589856 LMJ589853:LMU589856 LWF589853:LWQ589856 MGB589853:MGM589856 MPX589853:MQI589856 MZT589853:NAE589856 NJP589853:NKA589856 NTL589853:NTW589856 ODH589853:ODS589856 OND589853:ONO589856 OWZ589853:OXK589856 PGV589853:PHG589856 PQR589853:PRC589856 QAN589853:QAY589856 QKJ589853:QKU589856 QUF589853:QUQ589856 REB589853:REM589856 RNX589853:ROI589856 RXT589853:RYE589856 SHP589853:SIA589856 SRL589853:SRW589856 TBH589853:TBS589856 TLD589853:TLO589856 TUZ589853:TVK589856 UEV589853:UFG589856 UOR589853:UPC589856 UYN589853:UYY589856 VIJ589853:VIU589856 VSF589853:VSQ589856 WCB589853:WCM589856 WLX589853:WMI589856 WVT589853:WWE589856 JH655389:JS655392 TD655389:TO655392 ACZ655389:ADK655392 AMV655389:ANG655392 AWR655389:AXC655392 BGN655389:BGY655392 BQJ655389:BQU655392 CAF655389:CAQ655392 CKB655389:CKM655392 CTX655389:CUI655392 DDT655389:DEE655392 DNP655389:DOA655392 DXL655389:DXW655392 EHH655389:EHS655392 ERD655389:ERO655392 FAZ655389:FBK655392 FKV655389:FLG655392 FUR655389:FVC655392 GEN655389:GEY655392 GOJ655389:GOU655392 GYF655389:GYQ655392 HIB655389:HIM655392 HRX655389:HSI655392 IBT655389:ICE655392 ILP655389:IMA655392 IVL655389:IVW655392 JFH655389:JFS655392 JPD655389:JPO655392 JYZ655389:JZK655392 KIV655389:KJG655392 KSR655389:KTC655392 LCN655389:LCY655392 LMJ655389:LMU655392 LWF655389:LWQ655392 MGB655389:MGM655392 MPX655389:MQI655392 MZT655389:NAE655392 NJP655389:NKA655392 NTL655389:NTW655392 ODH655389:ODS655392 OND655389:ONO655392 OWZ655389:OXK655392 PGV655389:PHG655392 PQR655389:PRC655392 QAN655389:QAY655392 QKJ655389:QKU655392 QUF655389:QUQ655392 REB655389:REM655392 RNX655389:ROI655392 RXT655389:RYE655392 SHP655389:SIA655392 SRL655389:SRW655392 TBH655389:TBS655392 TLD655389:TLO655392 TUZ655389:TVK655392 UEV655389:UFG655392 UOR655389:UPC655392 UYN655389:UYY655392 VIJ655389:VIU655392 VSF655389:VSQ655392 WCB655389:WCM655392 WLX655389:WMI655392 WVT655389:WWE655392 JH720925:JS720928 TD720925:TO720928 ACZ720925:ADK720928 AMV720925:ANG720928 AWR720925:AXC720928 BGN720925:BGY720928 BQJ720925:BQU720928 CAF720925:CAQ720928 CKB720925:CKM720928 CTX720925:CUI720928 DDT720925:DEE720928 DNP720925:DOA720928 DXL720925:DXW720928 EHH720925:EHS720928 ERD720925:ERO720928 FAZ720925:FBK720928 FKV720925:FLG720928 FUR720925:FVC720928 GEN720925:GEY720928 GOJ720925:GOU720928 GYF720925:GYQ720928 HIB720925:HIM720928 HRX720925:HSI720928 IBT720925:ICE720928 ILP720925:IMA720928 IVL720925:IVW720928 JFH720925:JFS720928 JPD720925:JPO720928 JYZ720925:JZK720928 KIV720925:KJG720928 KSR720925:KTC720928 LCN720925:LCY720928 LMJ720925:LMU720928 LWF720925:LWQ720928 MGB720925:MGM720928 MPX720925:MQI720928 MZT720925:NAE720928 NJP720925:NKA720928 NTL720925:NTW720928 ODH720925:ODS720928 OND720925:ONO720928 OWZ720925:OXK720928 PGV720925:PHG720928 PQR720925:PRC720928 QAN720925:QAY720928 QKJ720925:QKU720928 QUF720925:QUQ720928 REB720925:REM720928 RNX720925:ROI720928 RXT720925:RYE720928 SHP720925:SIA720928 SRL720925:SRW720928 TBH720925:TBS720928 TLD720925:TLO720928 TUZ720925:TVK720928 UEV720925:UFG720928 UOR720925:UPC720928 UYN720925:UYY720928 VIJ720925:VIU720928 VSF720925:VSQ720928 WCB720925:WCM720928 WLX720925:WMI720928 WVT720925:WWE720928 JH786461:JS786464 TD786461:TO786464 ACZ786461:ADK786464 AMV786461:ANG786464 AWR786461:AXC786464 BGN786461:BGY786464 BQJ786461:BQU786464 CAF786461:CAQ786464 CKB786461:CKM786464 CTX786461:CUI786464 DDT786461:DEE786464 DNP786461:DOA786464 DXL786461:DXW786464 EHH786461:EHS786464 ERD786461:ERO786464 FAZ786461:FBK786464 FKV786461:FLG786464 FUR786461:FVC786464 GEN786461:GEY786464 GOJ786461:GOU786464 GYF786461:GYQ786464 HIB786461:HIM786464 HRX786461:HSI786464 IBT786461:ICE786464 ILP786461:IMA786464 IVL786461:IVW786464 JFH786461:JFS786464 JPD786461:JPO786464 JYZ786461:JZK786464 KIV786461:KJG786464 KSR786461:KTC786464 LCN786461:LCY786464 LMJ786461:LMU786464 LWF786461:LWQ786464 MGB786461:MGM786464 MPX786461:MQI786464 MZT786461:NAE786464 NJP786461:NKA786464 NTL786461:NTW786464 ODH786461:ODS786464 OND786461:ONO786464 OWZ786461:OXK786464 PGV786461:PHG786464 PQR786461:PRC786464 QAN786461:QAY786464 QKJ786461:QKU786464 QUF786461:QUQ786464 REB786461:REM786464 RNX786461:ROI786464 RXT786461:RYE786464 SHP786461:SIA786464 SRL786461:SRW786464 TBH786461:TBS786464 TLD786461:TLO786464 TUZ786461:TVK786464 UEV786461:UFG786464 UOR786461:UPC786464 UYN786461:UYY786464 VIJ786461:VIU786464 VSF786461:VSQ786464 WCB786461:WCM786464 WLX786461:WMI786464 WVT786461:WWE786464 JH851997:JS852000 TD851997:TO852000 ACZ851997:ADK852000 AMV851997:ANG852000 AWR851997:AXC852000 BGN851997:BGY852000 BQJ851997:BQU852000 CAF851997:CAQ852000 CKB851997:CKM852000 CTX851997:CUI852000 DDT851997:DEE852000 DNP851997:DOA852000 DXL851997:DXW852000 EHH851997:EHS852000 ERD851997:ERO852000 FAZ851997:FBK852000 FKV851997:FLG852000 FUR851997:FVC852000 GEN851997:GEY852000 GOJ851997:GOU852000 GYF851997:GYQ852000 HIB851997:HIM852000 HRX851997:HSI852000 IBT851997:ICE852000 ILP851997:IMA852000 IVL851997:IVW852000 JFH851997:JFS852000 JPD851997:JPO852000 JYZ851997:JZK852000 KIV851997:KJG852000 KSR851997:KTC852000 LCN851997:LCY852000 LMJ851997:LMU852000 LWF851997:LWQ852000 MGB851997:MGM852000 MPX851997:MQI852000 MZT851997:NAE852000 NJP851997:NKA852000 NTL851997:NTW852000 ODH851997:ODS852000 OND851997:ONO852000 OWZ851997:OXK852000 PGV851997:PHG852000 PQR851997:PRC852000 QAN851997:QAY852000 QKJ851997:QKU852000 QUF851997:QUQ852000 REB851997:REM852000 RNX851997:ROI852000 RXT851997:RYE852000 SHP851997:SIA852000 SRL851997:SRW852000 TBH851997:TBS852000 TLD851997:TLO852000 TUZ851997:TVK852000 UEV851997:UFG852000 UOR851997:UPC852000 UYN851997:UYY852000 VIJ851997:VIU852000 VSF851997:VSQ852000 WCB851997:WCM852000 WLX851997:WMI852000 WVT851997:WWE852000 JH917533:JS917536 TD917533:TO917536 ACZ917533:ADK917536 AMV917533:ANG917536 AWR917533:AXC917536 BGN917533:BGY917536 BQJ917533:BQU917536 CAF917533:CAQ917536 CKB917533:CKM917536 CTX917533:CUI917536 DDT917533:DEE917536 DNP917533:DOA917536 DXL917533:DXW917536 EHH917533:EHS917536 ERD917533:ERO917536 FAZ917533:FBK917536 FKV917533:FLG917536 FUR917533:FVC917536 GEN917533:GEY917536 GOJ917533:GOU917536 GYF917533:GYQ917536 HIB917533:HIM917536 HRX917533:HSI917536 IBT917533:ICE917536 ILP917533:IMA917536 IVL917533:IVW917536 JFH917533:JFS917536 JPD917533:JPO917536 JYZ917533:JZK917536 KIV917533:KJG917536 KSR917533:KTC917536 LCN917533:LCY917536 LMJ917533:LMU917536 LWF917533:LWQ917536 MGB917533:MGM917536 MPX917533:MQI917536 MZT917533:NAE917536 NJP917533:NKA917536 NTL917533:NTW917536 ODH917533:ODS917536 OND917533:ONO917536 OWZ917533:OXK917536 PGV917533:PHG917536 PQR917533:PRC917536 QAN917533:QAY917536 QKJ917533:QKU917536 QUF917533:QUQ917536 REB917533:REM917536 RNX917533:ROI917536 RXT917533:RYE917536 SHP917533:SIA917536 SRL917533:SRW917536 TBH917533:TBS917536 TLD917533:TLO917536 TUZ917533:TVK917536 UEV917533:UFG917536 UOR917533:UPC917536 UYN917533:UYY917536 VIJ917533:VIU917536 VSF917533:VSQ917536 WCB917533:WCM917536 WLX917533:WMI917536 WVT917533:WWE917536 JH983069:JS983072 TD983069:TO983072 ACZ983069:ADK983072 AMV983069:ANG983072 AWR983069:AXC983072 BGN983069:BGY983072 BQJ983069:BQU983072 CAF983069:CAQ983072 CKB983069:CKM983072 CTX983069:CUI983072 DDT983069:DEE983072 DNP983069:DOA983072 DXL983069:DXW983072 EHH983069:EHS983072 ERD983069:ERO983072 FAZ983069:FBK983072 FKV983069:FLG983072 FUR983069:FVC983072 GEN983069:GEY983072 GOJ983069:GOU983072 GYF983069:GYQ983072 HIB983069:HIM983072 HRX983069:HSI983072 IBT983069:ICE983072 ILP983069:IMA983072 IVL983069:IVW983072 JFH983069:JFS983072 JPD983069:JPO983072 JYZ983069:JZK983072 KIV983069:KJG983072 KSR983069:KTC983072 LCN983069:LCY983072 LMJ983069:LMU983072 LWF983069:LWQ983072 MGB983069:MGM983072 MPX983069:MQI983072 MZT983069:NAE983072 NJP983069:NKA983072 NTL983069:NTW983072 ODH983069:ODS983072 OND983069:ONO983072 OWZ983069:OXK983072 PGV983069:PHG983072 PQR983069:PRC983072 QAN983069:QAY983072 QKJ983069:QKU983072 QUF983069:QUQ983072 REB983069:REM983072 RNX983069:ROI983072 RXT983069:RYE983072 SHP983069:SIA983072 SRL983069:SRW983072 TBH983069:TBS983072 TLD983069:TLO983072 TUZ983069:TVK983072 UEV983069:UFG983072 UOR983069:UPC983072 UYN983069:UYY983072 VIJ983069:VIU983072 VSF983069:VSQ983072 WCB983069:WCM983072 WLX983069:WMI983072 WVT983069:WWE983072 WVT983066:WWE983066 JH26:JS26 TD26:TO26 ACZ26:ADK26 AMV26:ANG26 AWR26:AXC26 BGN26:BGY26 BQJ26:BQU26 CAF26:CAQ26 CKB26:CKM26 CTX26:CUI26 DDT26:DEE26 DNP26:DOA26 DXL26:DXW26 EHH26:EHS26 ERD26:ERO26 FAZ26:FBK26 FKV26:FLG26 FUR26:FVC26 GEN26:GEY26 GOJ26:GOU26 GYF26:GYQ26 HIB26:HIM26 HRX26:HSI26 IBT26:ICE26 ILP26:IMA26 IVL26:IVW26 JFH26:JFS26 JPD26:JPO26 JYZ26:JZK26 KIV26:KJG26 KSR26:KTC26 LCN26:LCY26 LMJ26:LMU26 LWF26:LWQ26 MGB26:MGM26 MPX26:MQI26 MZT26:NAE26 NJP26:NKA26 NTL26:NTW26 ODH26:ODS26 OND26:ONO26 OWZ26:OXK26 PGV26:PHG26 PQR26:PRC26 QAN26:QAY26 QKJ26:QKU26 QUF26:QUQ26 REB26:REM26 RNX26:ROI26 RXT26:RYE26 SHP26:SIA26 SRL26:SRW26 TBH26:TBS26 TLD26:TLO26 TUZ26:TVK26 UEV26:UFG26 UOR26:UPC26 UYN26:UYY26 VIJ26:VIU26 VSF26:VSQ26 WCB26:WCM26 WLX26:WMI26 WVT26:WWE26 JH65562:JS65562 TD65562:TO65562 ACZ65562:ADK65562 AMV65562:ANG65562 AWR65562:AXC65562 BGN65562:BGY65562 BQJ65562:BQU65562 CAF65562:CAQ65562 CKB65562:CKM65562 CTX65562:CUI65562 DDT65562:DEE65562 DNP65562:DOA65562 DXL65562:DXW65562 EHH65562:EHS65562 ERD65562:ERO65562 FAZ65562:FBK65562 FKV65562:FLG65562 FUR65562:FVC65562 GEN65562:GEY65562 GOJ65562:GOU65562 GYF65562:GYQ65562 HIB65562:HIM65562 HRX65562:HSI65562 IBT65562:ICE65562 ILP65562:IMA65562 IVL65562:IVW65562 JFH65562:JFS65562 JPD65562:JPO65562 JYZ65562:JZK65562 KIV65562:KJG65562 KSR65562:KTC65562 LCN65562:LCY65562 LMJ65562:LMU65562 LWF65562:LWQ65562 MGB65562:MGM65562 MPX65562:MQI65562 MZT65562:NAE65562 NJP65562:NKA65562 NTL65562:NTW65562 ODH65562:ODS65562 OND65562:ONO65562 OWZ65562:OXK65562 PGV65562:PHG65562 PQR65562:PRC65562 QAN65562:QAY65562 QKJ65562:QKU65562 QUF65562:QUQ65562 REB65562:REM65562 RNX65562:ROI65562 RXT65562:RYE65562 SHP65562:SIA65562 SRL65562:SRW65562 TBH65562:TBS65562 TLD65562:TLO65562 TUZ65562:TVK65562 UEV65562:UFG65562 UOR65562:UPC65562 UYN65562:UYY65562 VIJ65562:VIU65562 VSF65562:VSQ65562 WCB65562:WCM65562 WLX65562:WMI65562 WVT65562:WWE65562 JH131098:JS131098 TD131098:TO131098 ACZ131098:ADK131098 AMV131098:ANG131098 AWR131098:AXC131098 BGN131098:BGY131098 BQJ131098:BQU131098 CAF131098:CAQ131098 CKB131098:CKM131098 CTX131098:CUI131098 DDT131098:DEE131098 DNP131098:DOA131098 DXL131098:DXW131098 EHH131098:EHS131098 ERD131098:ERO131098 FAZ131098:FBK131098 FKV131098:FLG131098 FUR131098:FVC131098 GEN131098:GEY131098 GOJ131098:GOU131098 GYF131098:GYQ131098 HIB131098:HIM131098 HRX131098:HSI131098 IBT131098:ICE131098 ILP131098:IMA131098 IVL131098:IVW131098 JFH131098:JFS131098 JPD131098:JPO131098 JYZ131098:JZK131098 KIV131098:KJG131098 KSR131098:KTC131098 LCN131098:LCY131098 LMJ131098:LMU131098 LWF131098:LWQ131098 MGB131098:MGM131098 MPX131098:MQI131098 MZT131098:NAE131098 NJP131098:NKA131098 NTL131098:NTW131098 ODH131098:ODS131098 OND131098:ONO131098 OWZ131098:OXK131098 PGV131098:PHG131098 PQR131098:PRC131098 QAN131098:QAY131098 QKJ131098:QKU131098 QUF131098:QUQ131098 REB131098:REM131098 RNX131098:ROI131098 RXT131098:RYE131098 SHP131098:SIA131098 SRL131098:SRW131098 TBH131098:TBS131098 TLD131098:TLO131098 TUZ131098:TVK131098 UEV131098:UFG131098 UOR131098:UPC131098 UYN131098:UYY131098 VIJ131098:VIU131098 VSF131098:VSQ131098 WCB131098:WCM131098 WLX131098:WMI131098 WVT131098:WWE131098 JH196634:JS196634 TD196634:TO196634 ACZ196634:ADK196634 AMV196634:ANG196634 AWR196634:AXC196634 BGN196634:BGY196634 BQJ196634:BQU196634 CAF196634:CAQ196634 CKB196634:CKM196634 CTX196634:CUI196634 DDT196634:DEE196634 DNP196634:DOA196634 DXL196634:DXW196634 EHH196634:EHS196634 ERD196634:ERO196634 FAZ196634:FBK196634 FKV196634:FLG196634 FUR196634:FVC196634 GEN196634:GEY196634 GOJ196634:GOU196634 GYF196634:GYQ196634 HIB196634:HIM196634 HRX196634:HSI196634 IBT196634:ICE196634 ILP196634:IMA196634 IVL196634:IVW196634 JFH196634:JFS196634 JPD196634:JPO196634 JYZ196634:JZK196634 KIV196634:KJG196634 KSR196634:KTC196634 LCN196634:LCY196634 LMJ196634:LMU196634 LWF196634:LWQ196634 MGB196634:MGM196634 MPX196634:MQI196634 MZT196634:NAE196634 NJP196634:NKA196634 NTL196634:NTW196634 ODH196634:ODS196634 OND196634:ONO196634 OWZ196634:OXK196634 PGV196634:PHG196634 PQR196634:PRC196634 QAN196634:QAY196634 QKJ196634:QKU196634 QUF196634:QUQ196634 REB196634:REM196634 RNX196634:ROI196634 RXT196634:RYE196634 SHP196634:SIA196634 SRL196634:SRW196634 TBH196634:TBS196634 TLD196634:TLO196634 TUZ196634:TVK196634 UEV196634:UFG196634 UOR196634:UPC196634 UYN196634:UYY196634 VIJ196634:VIU196634 VSF196634:VSQ196634 WCB196634:WCM196634 WLX196634:WMI196634 WVT196634:WWE196634 JH262170:JS262170 TD262170:TO262170 ACZ262170:ADK262170 AMV262170:ANG262170 AWR262170:AXC262170 BGN262170:BGY262170 BQJ262170:BQU262170 CAF262170:CAQ262170 CKB262170:CKM262170 CTX262170:CUI262170 DDT262170:DEE262170 DNP262170:DOA262170 DXL262170:DXW262170 EHH262170:EHS262170 ERD262170:ERO262170 FAZ262170:FBK262170 FKV262170:FLG262170 FUR262170:FVC262170 GEN262170:GEY262170 GOJ262170:GOU262170 GYF262170:GYQ262170 HIB262170:HIM262170 HRX262170:HSI262170 IBT262170:ICE262170 ILP262170:IMA262170 IVL262170:IVW262170 JFH262170:JFS262170 JPD262170:JPO262170 JYZ262170:JZK262170 KIV262170:KJG262170 KSR262170:KTC262170 LCN262170:LCY262170 LMJ262170:LMU262170 LWF262170:LWQ262170 MGB262170:MGM262170 MPX262170:MQI262170 MZT262170:NAE262170 NJP262170:NKA262170 NTL262170:NTW262170 ODH262170:ODS262170 OND262170:ONO262170 OWZ262170:OXK262170 PGV262170:PHG262170 PQR262170:PRC262170 QAN262170:QAY262170 QKJ262170:QKU262170 QUF262170:QUQ262170 REB262170:REM262170 RNX262170:ROI262170 RXT262170:RYE262170 SHP262170:SIA262170 SRL262170:SRW262170 TBH262170:TBS262170 TLD262170:TLO262170 TUZ262170:TVK262170 UEV262170:UFG262170 UOR262170:UPC262170 UYN262170:UYY262170 VIJ262170:VIU262170 VSF262170:VSQ262170 WCB262170:WCM262170 WLX262170:WMI262170 WVT262170:WWE262170 JH327706:JS327706 TD327706:TO327706 ACZ327706:ADK327706 AMV327706:ANG327706 AWR327706:AXC327706 BGN327706:BGY327706 BQJ327706:BQU327706 CAF327706:CAQ327706 CKB327706:CKM327706 CTX327706:CUI327706 DDT327706:DEE327706 DNP327706:DOA327706 DXL327706:DXW327706 EHH327706:EHS327706 ERD327706:ERO327706 FAZ327706:FBK327706 FKV327706:FLG327706 FUR327706:FVC327706 GEN327706:GEY327706 GOJ327706:GOU327706 GYF327706:GYQ327706 HIB327706:HIM327706 HRX327706:HSI327706 IBT327706:ICE327706 ILP327706:IMA327706 IVL327706:IVW327706 JFH327706:JFS327706 JPD327706:JPO327706 JYZ327706:JZK327706 KIV327706:KJG327706 KSR327706:KTC327706 LCN327706:LCY327706 LMJ327706:LMU327706 LWF327706:LWQ327706 MGB327706:MGM327706 MPX327706:MQI327706 MZT327706:NAE327706 NJP327706:NKA327706 NTL327706:NTW327706 ODH327706:ODS327706 OND327706:ONO327706 OWZ327706:OXK327706 PGV327706:PHG327706 PQR327706:PRC327706 QAN327706:QAY327706 QKJ327706:QKU327706 QUF327706:QUQ327706 REB327706:REM327706 RNX327706:ROI327706 RXT327706:RYE327706 SHP327706:SIA327706 SRL327706:SRW327706 TBH327706:TBS327706 TLD327706:TLO327706 TUZ327706:TVK327706 UEV327706:UFG327706 UOR327706:UPC327706 UYN327706:UYY327706 VIJ327706:VIU327706 VSF327706:VSQ327706 WCB327706:WCM327706 WLX327706:WMI327706 WVT327706:WWE327706 JH393242:JS393242 TD393242:TO393242 ACZ393242:ADK393242 AMV393242:ANG393242 AWR393242:AXC393242 BGN393242:BGY393242 BQJ393242:BQU393242 CAF393242:CAQ393242 CKB393242:CKM393242 CTX393242:CUI393242 DDT393242:DEE393242 DNP393242:DOA393242 DXL393242:DXW393242 EHH393242:EHS393242 ERD393242:ERO393242 FAZ393242:FBK393242 FKV393242:FLG393242 FUR393242:FVC393242 GEN393242:GEY393242 GOJ393242:GOU393242 GYF393242:GYQ393242 HIB393242:HIM393242 HRX393242:HSI393242 IBT393242:ICE393242 ILP393242:IMA393242 IVL393242:IVW393242 JFH393242:JFS393242 JPD393242:JPO393242 JYZ393242:JZK393242 KIV393242:KJG393242 KSR393242:KTC393242 LCN393242:LCY393242 LMJ393242:LMU393242 LWF393242:LWQ393242 MGB393242:MGM393242 MPX393242:MQI393242 MZT393242:NAE393242 NJP393242:NKA393242 NTL393242:NTW393242 ODH393242:ODS393242 OND393242:ONO393242 OWZ393242:OXK393242 PGV393242:PHG393242 PQR393242:PRC393242 QAN393242:QAY393242 QKJ393242:QKU393242 QUF393242:QUQ393242 REB393242:REM393242 RNX393242:ROI393242 RXT393242:RYE393242 SHP393242:SIA393242 SRL393242:SRW393242 TBH393242:TBS393242 TLD393242:TLO393242 TUZ393242:TVK393242 UEV393242:UFG393242 UOR393242:UPC393242 UYN393242:UYY393242 VIJ393242:VIU393242 VSF393242:VSQ393242 WCB393242:WCM393242 WLX393242:WMI393242 WVT393242:WWE393242 JH458778:JS458778 TD458778:TO458778 ACZ458778:ADK458778 AMV458778:ANG458778 AWR458778:AXC458778 BGN458778:BGY458778 BQJ458778:BQU458778 CAF458778:CAQ458778 CKB458778:CKM458778 CTX458778:CUI458778 DDT458778:DEE458778 DNP458778:DOA458778 DXL458778:DXW458778 EHH458778:EHS458778 ERD458778:ERO458778 FAZ458778:FBK458778 FKV458778:FLG458778 FUR458778:FVC458778 GEN458778:GEY458778 GOJ458778:GOU458778 GYF458778:GYQ458778 HIB458778:HIM458778 HRX458778:HSI458778 IBT458778:ICE458778 ILP458778:IMA458778 IVL458778:IVW458778 JFH458778:JFS458778 JPD458778:JPO458778 JYZ458778:JZK458778 KIV458778:KJG458778 KSR458778:KTC458778 LCN458778:LCY458778 LMJ458778:LMU458778 LWF458778:LWQ458778 MGB458778:MGM458778 MPX458778:MQI458778 MZT458778:NAE458778 NJP458778:NKA458778 NTL458778:NTW458778 ODH458778:ODS458778 OND458778:ONO458778 OWZ458778:OXK458778 PGV458778:PHG458778 PQR458778:PRC458778 QAN458778:QAY458778 QKJ458778:QKU458778 QUF458778:QUQ458778 REB458778:REM458778 RNX458778:ROI458778 RXT458778:RYE458778 SHP458778:SIA458778 SRL458778:SRW458778 TBH458778:TBS458778 TLD458778:TLO458778 TUZ458778:TVK458778 UEV458778:UFG458778 UOR458778:UPC458778 UYN458778:UYY458778 VIJ458778:VIU458778 VSF458778:VSQ458778 WCB458778:WCM458778 WLX458778:WMI458778 WVT458778:WWE458778 JH524314:JS524314 TD524314:TO524314 ACZ524314:ADK524314 AMV524314:ANG524314 AWR524314:AXC524314 BGN524314:BGY524314 BQJ524314:BQU524314 CAF524314:CAQ524314 CKB524314:CKM524314 CTX524314:CUI524314 DDT524314:DEE524314 DNP524314:DOA524314 DXL524314:DXW524314 EHH524314:EHS524314 ERD524314:ERO524314 FAZ524314:FBK524314 FKV524314:FLG524314 FUR524314:FVC524314 GEN524314:GEY524314 GOJ524314:GOU524314 GYF524314:GYQ524314 HIB524314:HIM524314 HRX524314:HSI524314 IBT524314:ICE524314 ILP524314:IMA524314 IVL524314:IVW524314 JFH524314:JFS524314 JPD524314:JPO524314 JYZ524314:JZK524314 KIV524314:KJG524314 KSR524314:KTC524314 LCN524314:LCY524314 LMJ524314:LMU524314 LWF524314:LWQ524314 MGB524314:MGM524314 MPX524314:MQI524314 MZT524314:NAE524314 NJP524314:NKA524314 NTL524314:NTW524314 ODH524314:ODS524314 OND524314:ONO524314 OWZ524314:OXK524314 PGV524314:PHG524314 PQR524314:PRC524314 QAN524314:QAY524314 QKJ524314:QKU524314 QUF524314:QUQ524314 REB524314:REM524314 RNX524314:ROI524314 RXT524314:RYE524314 SHP524314:SIA524314 SRL524314:SRW524314 TBH524314:TBS524314 TLD524314:TLO524314 TUZ524314:TVK524314 UEV524314:UFG524314 UOR524314:UPC524314 UYN524314:UYY524314 VIJ524314:VIU524314 VSF524314:VSQ524314 WCB524314:WCM524314 WLX524314:WMI524314 WVT524314:WWE524314 JH589850:JS589850 TD589850:TO589850 ACZ589850:ADK589850 AMV589850:ANG589850 AWR589850:AXC589850 BGN589850:BGY589850 BQJ589850:BQU589850 CAF589850:CAQ589850 CKB589850:CKM589850 CTX589850:CUI589850 DDT589850:DEE589850 DNP589850:DOA589850 DXL589850:DXW589850 EHH589850:EHS589850 ERD589850:ERO589850 FAZ589850:FBK589850 FKV589850:FLG589850 FUR589850:FVC589850 GEN589850:GEY589850 GOJ589850:GOU589850 GYF589850:GYQ589850 HIB589850:HIM589850 HRX589850:HSI589850 IBT589850:ICE589850 ILP589850:IMA589850 IVL589850:IVW589850 JFH589850:JFS589850 JPD589850:JPO589850 JYZ589850:JZK589850 KIV589850:KJG589850 KSR589850:KTC589850 LCN589850:LCY589850 LMJ589850:LMU589850 LWF589850:LWQ589850 MGB589850:MGM589850 MPX589850:MQI589850 MZT589850:NAE589850 NJP589850:NKA589850 NTL589850:NTW589850 ODH589850:ODS589850 OND589850:ONO589850 OWZ589850:OXK589850 PGV589850:PHG589850 PQR589850:PRC589850 QAN589850:QAY589850 QKJ589850:QKU589850 QUF589850:QUQ589850 REB589850:REM589850 RNX589850:ROI589850 RXT589850:RYE589850 SHP589850:SIA589850 SRL589850:SRW589850 TBH589850:TBS589850 TLD589850:TLO589850 TUZ589850:TVK589850 UEV589850:UFG589850 UOR589850:UPC589850 UYN589850:UYY589850 VIJ589850:VIU589850 VSF589850:VSQ589850 WCB589850:WCM589850 WLX589850:WMI589850 WVT589850:WWE589850 JH655386:JS655386 TD655386:TO655386 ACZ655386:ADK655386 AMV655386:ANG655386 AWR655386:AXC655386 BGN655386:BGY655386 BQJ655386:BQU655386 CAF655386:CAQ655386 CKB655386:CKM655386 CTX655386:CUI655386 DDT655386:DEE655386 DNP655386:DOA655386 DXL655386:DXW655386 EHH655386:EHS655386 ERD655386:ERO655386 FAZ655386:FBK655386 FKV655386:FLG655386 FUR655386:FVC655386 GEN655386:GEY655386 GOJ655386:GOU655386 GYF655386:GYQ655386 HIB655386:HIM655386 HRX655386:HSI655386 IBT655386:ICE655386 ILP655386:IMA655386 IVL655386:IVW655386 JFH655386:JFS655386 JPD655386:JPO655386 JYZ655386:JZK655386 KIV655386:KJG655386 KSR655386:KTC655386 LCN655386:LCY655386 LMJ655386:LMU655386 LWF655386:LWQ655386 MGB655386:MGM655386 MPX655386:MQI655386 MZT655386:NAE655386 NJP655386:NKA655386 NTL655386:NTW655386 ODH655386:ODS655386 OND655386:ONO655386 OWZ655386:OXK655386 PGV655386:PHG655386 PQR655386:PRC655386 QAN655386:QAY655386 QKJ655386:QKU655386 QUF655386:QUQ655386 REB655386:REM655386 RNX655386:ROI655386 RXT655386:RYE655386 SHP655386:SIA655386 SRL655386:SRW655386 TBH655386:TBS655386 TLD655386:TLO655386 TUZ655386:TVK655386 UEV655386:UFG655386 UOR655386:UPC655386 UYN655386:UYY655386 VIJ655386:VIU655386 VSF655386:VSQ655386 WCB655386:WCM655386 WLX655386:WMI655386 WVT655386:WWE655386 JH720922:JS720922 TD720922:TO720922 ACZ720922:ADK720922 AMV720922:ANG720922 AWR720922:AXC720922 BGN720922:BGY720922 BQJ720922:BQU720922 CAF720922:CAQ720922 CKB720922:CKM720922 CTX720922:CUI720922 DDT720922:DEE720922 DNP720922:DOA720922 DXL720922:DXW720922 EHH720922:EHS720922 ERD720922:ERO720922 FAZ720922:FBK720922 FKV720922:FLG720922 FUR720922:FVC720922 GEN720922:GEY720922 GOJ720922:GOU720922 GYF720922:GYQ720922 HIB720922:HIM720922 HRX720922:HSI720922 IBT720922:ICE720922 ILP720922:IMA720922 IVL720922:IVW720922 JFH720922:JFS720922 JPD720922:JPO720922 JYZ720922:JZK720922 KIV720922:KJG720922 KSR720922:KTC720922 LCN720922:LCY720922 LMJ720922:LMU720922 LWF720922:LWQ720922 MGB720922:MGM720922 MPX720922:MQI720922 MZT720922:NAE720922 NJP720922:NKA720922 NTL720922:NTW720922 ODH720922:ODS720922 OND720922:ONO720922 OWZ720922:OXK720922 PGV720922:PHG720922 PQR720922:PRC720922 QAN720922:QAY720922 QKJ720922:QKU720922 QUF720922:QUQ720922 REB720922:REM720922 RNX720922:ROI720922 RXT720922:RYE720922 SHP720922:SIA720922 SRL720922:SRW720922 TBH720922:TBS720922 TLD720922:TLO720922 TUZ720922:TVK720922 UEV720922:UFG720922 UOR720922:UPC720922 UYN720922:UYY720922 VIJ720922:VIU720922 VSF720922:VSQ720922 WCB720922:WCM720922 WLX720922:WMI720922 WVT720922:WWE720922 JH786458:JS786458 TD786458:TO786458 ACZ786458:ADK786458 AMV786458:ANG786458 AWR786458:AXC786458 BGN786458:BGY786458 BQJ786458:BQU786458 CAF786458:CAQ786458 CKB786458:CKM786458 CTX786458:CUI786458 DDT786458:DEE786458 DNP786458:DOA786458 DXL786458:DXW786458 EHH786458:EHS786458 ERD786458:ERO786458 FAZ786458:FBK786458 FKV786458:FLG786458 FUR786458:FVC786458 GEN786458:GEY786458 GOJ786458:GOU786458 GYF786458:GYQ786458 HIB786458:HIM786458 HRX786458:HSI786458 IBT786458:ICE786458 ILP786458:IMA786458 IVL786458:IVW786458 JFH786458:JFS786458 JPD786458:JPO786458 JYZ786458:JZK786458 KIV786458:KJG786458 KSR786458:KTC786458 LCN786458:LCY786458 LMJ786458:LMU786458 LWF786458:LWQ786458 MGB786458:MGM786458 MPX786458:MQI786458 MZT786458:NAE786458 NJP786458:NKA786458 NTL786458:NTW786458 ODH786458:ODS786458 OND786458:ONO786458 OWZ786458:OXK786458 PGV786458:PHG786458 PQR786458:PRC786458 QAN786458:QAY786458 QKJ786458:QKU786458 QUF786458:QUQ786458 REB786458:REM786458 RNX786458:ROI786458 RXT786458:RYE786458 SHP786458:SIA786458 SRL786458:SRW786458 TBH786458:TBS786458 TLD786458:TLO786458 TUZ786458:TVK786458 UEV786458:UFG786458 UOR786458:UPC786458 UYN786458:UYY786458 VIJ786458:VIU786458 VSF786458:VSQ786458 WCB786458:WCM786458 WLX786458:WMI786458 WVT786458:WWE786458 JH851994:JS851994 TD851994:TO851994 ACZ851994:ADK851994 AMV851994:ANG851994 AWR851994:AXC851994 BGN851994:BGY851994 BQJ851994:BQU851994 CAF851994:CAQ851994 CKB851994:CKM851994 CTX851994:CUI851994 DDT851994:DEE851994 DNP851994:DOA851994 DXL851994:DXW851994 EHH851994:EHS851994 ERD851994:ERO851994 FAZ851994:FBK851994 FKV851994:FLG851994 FUR851994:FVC851994 GEN851994:GEY851994 GOJ851994:GOU851994 GYF851994:GYQ851994 HIB851994:HIM851994 HRX851994:HSI851994 IBT851994:ICE851994 ILP851994:IMA851994 IVL851994:IVW851994 JFH851994:JFS851994 JPD851994:JPO851994 JYZ851994:JZK851994 KIV851994:KJG851994 KSR851994:KTC851994 LCN851994:LCY851994 LMJ851994:LMU851994 LWF851994:LWQ851994 MGB851994:MGM851994 MPX851994:MQI851994 MZT851994:NAE851994 NJP851994:NKA851994 NTL851994:NTW851994 ODH851994:ODS851994 OND851994:ONO851994 OWZ851994:OXK851994 PGV851994:PHG851994 PQR851994:PRC851994 QAN851994:QAY851994 QKJ851994:QKU851994 QUF851994:QUQ851994 REB851994:REM851994 RNX851994:ROI851994 RXT851994:RYE851994 SHP851994:SIA851994 SRL851994:SRW851994 TBH851994:TBS851994 TLD851994:TLO851994 TUZ851994:TVK851994 UEV851994:UFG851994 UOR851994:UPC851994 UYN851994:UYY851994 VIJ851994:VIU851994 VSF851994:VSQ851994 WCB851994:WCM851994 WLX851994:WMI851994 WVT851994:WWE851994 JH917530:JS917530 TD917530:TO917530 ACZ917530:ADK917530 AMV917530:ANG917530 AWR917530:AXC917530 BGN917530:BGY917530 BQJ917530:BQU917530 CAF917530:CAQ917530 CKB917530:CKM917530 CTX917530:CUI917530 DDT917530:DEE917530 DNP917530:DOA917530 DXL917530:DXW917530 EHH917530:EHS917530 ERD917530:ERO917530 FAZ917530:FBK917530 FKV917530:FLG917530 FUR917530:FVC917530 GEN917530:GEY917530 GOJ917530:GOU917530 GYF917530:GYQ917530 HIB917530:HIM917530 HRX917530:HSI917530 IBT917530:ICE917530 ILP917530:IMA917530 IVL917530:IVW917530 JFH917530:JFS917530 JPD917530:JPO917530 JYZ917530:JZK917530 KIV917530:KJG917530 KSR917530:KTC917530 LCN917530:LCY917530 LMJ917530:LMU917530 LWF917530:LWQ917530 MGB917530:MGM917530 MPX917530:MQI917530 MZT917530:NAE917530 NJP917530:NKA917530 NTL917530:NTW917530 ODH917530:ODS917530 OND917530:ONO917530 OWZ917530:OXK917530 PGV917530:PHG917530 PQR917530:PRC917530 QAN917530:QAY917530 QKJ917530:QKU917530 QUF917530:QUQ917530 REB917530:REM917530 RNX917530:ROI917530 RXT917530:RYE917530 SHP917530:SIA917530 SRL917530:SRW917530 TBH917530:TBS917530 TLD917530:TLO917530 TUZ917530:TVK917530 UEV917530:UFG917530 UOR917530:UPC917530 UYN917530:UYY917530 VIJ917530:VIU917530 VSF917530:VSQ917530 WCB917530:WCM917530 WLX917530:WMI917530 WVT917530:WWE917530 JH983066:JS983066 TD983066:TO983066 ACZ983066:ADK983066 AMV983066:ANG983066 AWR983066:AXC983066 BGN983066:BGY983066 BQJ983066:BQU983066 CAF983066:CAQ983066 CKB983066:CKM983066 CTX983066:CUI983066 DDT983066:DEE983066 DNP983066:DOA983066 DXL983066:DXW983066 EHH983066:EHS983066 ERD983066:ERO983066 FAZ983066:FBK983066 FKV983066:FLG983066 FUR983066:FVC983066 GEN983066:GEY983066 GOJ983066:GOU983066 GYF983066:GYQ983066 HIB983066:HIM983066 HRX983066:HSI983066 IBT983066:ICE983066 ILP983066:IMA983066 IVL983066:IVW983066 JFH983066:JFS983066 JPD983066:JPO983066 JYZ983066:JZK983066 KIV983066:KJG983066 KSR983066:KTC983066 LCN983066:LCY983066 LMJ983066:LMU983066 LWF983066:LWQ983066 MGB983066:MGM983066 MPX983066:MQI983066 MZT983066:NAE983066 NJP983066:NKA983066 NTL983066:NTW983066 ODH983066:ODS983066 OND983066:ONO983066 OWZ983066:OXK983066 PGV983066:PHG983066 PQR983066:PRC983066 QAN983066:QAY983066 QKJ983066:QKU983066 QUF983066:QUQ983066 REB983066:REM983066 RNX983066:ROI983066 RXT983066:RYE983066 SHP983066:SIA983066 SRL983066:SRW983066 TBH983066:TBS983066 TLD983066:TLO983066 TUZ983066:TVK983066 UEV983066:UFG983066 UOR983066:UPC983066 UYN983066:UYY983066 VIJ983066:VIU983066 VSF983066:VSQ983066 WCB983066:WCM983066 WLX983066:WMI983066 W29:W32 L131101:W131104 L196637:W196640 L262173:W262176 L327709:W327712 L393245:W393248 L458781:W458784 L524317:W524320 L589853:W589856 L655389:W655392 L720925:W720928 L786461:W786464 L851997:W852000 L917533:W917536 L983069:W983072 L65562:W65562 L131098:W131098 L196634:W196634 L262170:W262170 L327706:W327706 L393242:W393242 L458778:W458778 L524314:W524314 L589850:W589850 L655386:W655386 L720922:W720922 L786458:W786458 L851994:W851994 L917530:W917530 L983066:W983066 L65565:W65568"/>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TO18:TO24">
      <formula1>900</formula1>
    </dataValidation>
    <dataValidation type="list" allowBlank="1" showInputMessage="1" showErrorMessage="1" errorTitle="Ошибка" error="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JI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WWB983064:WWB983065 WVZ983064:WVZ983065 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dataValidation allowBlank="1" showInputMessage="1" showErrorMessage="1" prompt="Для выбора выполните двойной щелчок левой клавиши мыши по соответствующей ячейке." sqref="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U327704:U327705 U393240:U393241 JQ65560:JQ65561 TM65560:TM65561 ADI65560:ADI65561 ANE65560:ANE65561 AXA65560:AXA65561 BGW65560:BGW65561 BQS65560:BQS65561 CAO65560:CAO65561 CKK65560:CKK65561 CUG65560:CUG65561 DEC65560:DEC65561 DNY65560:DNY65561 DXU65560:DXU65561 EHQ65560:EHQ65561 ERM65560:ERM65561 FBI65560:FBI65561 FLE65560:FLE65561 FVA65560:FVA65561 GEW65560:GEW65561 GOS65560:GOS65561 GYO65560:GYO65561 HIK65560:HIK65561 HSG65560:HSG65561 ICC65560:ICC65561 ILY65560:ILY65561 IVU65560:IVU65561 JFQ65560:JFQ65561 JPM65560:JPM65561 JZI65560:JZI65561 KJE65560:KJE65561 KTA65560:KTA65561 LCW65560:LCW65561 LMS65560:LMS65561 LWO65560:LWO65561 MGK65560:MGK65561 MQG65560:MQG65561 NAC65560:NAC65561 NJY65560:NJY65561 NTU65560:NTU65561 ODQ65560:ODQ65561 ONM65560:ONM65561 OXI65560:OXI65561 PHE65560:PHE65561 PRA65560:PRA65561 QAW65560:QAW65561 QKS65560:QKS65561 QUO65560:QUO65561 REK65560:REK65561 ROG65560:ROG65561 RYC65560:RYC65561 SHY65560:SHY65561 SRU65560:SRU65561 TBQ65560:TBQ65561 TLM65560:TLM65561 TVI65560:TVI65561 UFE65560:UFE65561 UPA65560:UPA65561 UYW65560:UYW65561 VIS65560:VIS65561 VSO65560:VSO65561 WCK65560:WCK65561 WMG65560:WMG65561 WWC65560:WWC65561 U458776:U458777 JQ131096:JQ131097 TM131096:TM131097 ADI131096:ADI131097 ANE131096:ANE131097 AXA131096:AXA131097 BGW131096:BGW131097 BQS131096:BQS131097 CAO131096:CAO131097 CKK131096:CKK131097 CUG131096:CUG131097 DEC131096:DEC131097 DNY131096:DNY131097 DXU131096:DXU131097 EHQ131096:EHQ131097 ERM131096:ERM131097 FBI131096:FBI131097 FLE131096:FLE131097 FVA131096:FVA131097 GEW131096:GEW131097 GOS131096:GOS131097 GYO131096:GYO131097 HIK131096:HIK131097 HSG131096:HSG131097 ICC131096:ICC131097 ILY131096:ILY131097 IVU131096:IVU131097 JFQ131096:JFQ131097 JPM131096:JPM131097 JZI131096:JZI131097 KJE131096:KJE131097 KTA131096:KTA131097 LCW131096:LCW131097 LMS131096:LMS131097 LWO131096:LWO131097 MGK131096:MGK131097 MQG131096:MQG131097 NAC131096:NAC131097 NJY131096:NJY131097 NTU131096:NTU131097 ODQ131096:ODQ131097 ONM131096:ONM131097 OXI131096:OXI131097 PHE131096:PHE131097 PRA131096:PRA131097 QAW131096:QAW131097 QKS131096:QKS131097 QUO131096:QUO131097 REK131096:REK131097 ROG131096:ROG131097 RYC131096:RYC131097 SHY131096:SHY131097 SRU131096:SRU131097 TBQ131096:TBQ131097 TLM131096:TLM131097 TVI131096:TVI131097 UFE131096:UFE131097 UPA131096:UPA131097 UYW131096:UYW131097 VIS131096:VIS131097 VSO131096:VSO131097 WCK131096:WCK131097 WMG131096:WMG131097 WWC131096:WWC131097 U524312:U524313 JQ196632:JQ196633 TM196632:TM196633 ADI196632:ADI196633 ANE196632:ANE196633 AXA196632:AXA196633 BGW196632:BGW196633 BQS196632:BQS196633 CAO196632:CAO196633 CKK196632:CKK196633 CUG196632:CUG196633 DEC196632:DEC196633 DNY196632:DNY196633 DXU196632:DXU196633 EHQ196632:EHQ196633 ERM196632:ERM196633 FBI196632:FBI196633 FLE196632:FLE196633 FVA196632:FVA196633 GEW196632:GEW196633 GOS196632:GOS196633 GYO196632:GYO196633 HIK196632:HIK196633 HSG196632:HSG196633 ICC196632:ICC196633 ILY196632:ILY196633 IVU196632:IVU196633 JFQ196632:JFQ196633 JPM196632:JPM196633 JZI196632:JZI196633 KJE196632:KJE196633 KTA196632:KTA196633 LCW196632:LCW196633 LMS196632:LMS196633 LWO196632:LWO196633 MGK196632:MGK196633 MQG196632:MQG196633 NAC196632:NAC196633 NJY196632:NJY196633 NTU196632:NTU196633 ODQ196632:ODQ196633 ONM196632:ONM196633 OXI196632:OXI196633 PHE196632:PHE196633 PRA196632:PRA196633 QAW196632:QAW196633 QKS196632:QKS196633 QUO196632:QUO196633 REK196632:REK196633 ROG196632:ROG196633 RYC196632:RYC196633 SHY196632:SHY196633 SRU196632:SRU196633 TBQ196632:TBQ196633 TLM196632:TLM196633 TVI196632:TVI196633 UFE196632:UFE196633 UPA196632:UPA196633 UYW196632:UYW196633 VIS196632:VIS196633 VSO196632:VSO196633 WCK196632:WCK196633 WMG196632:WMG196633 WWC196632:WWC196633 U589848:U589849 JQ262168:JQ262169 TM262168:TM262169 ADI262168:ADI262169 ANE262168:ANE262169 AXA262168:AXA262169 BGW262168:BGW262169 BQS262168:BQS262169 CAO262168:CAO262169 CKK262168:CKK262169 CUG262168:CUG262169 DEC262168:DEC262169 DNY262168:DNY262169 DXU262168:DXU262169 EHQ262168:EHQ262169 ERM262168:ERM262169 FBI262168:FBI262169 FLE262168:FLE262169 FVA262168:FVA262169 GEW262168:GEW262169 GOS262168:GOS262169 GYO262168:GYO262169 HIK262168:HIK262169 HSG262168:HSG262169 ICC262168:ICC262169 ILY262168:ILY262169 IVU262168:IVU262169 JFQ262168:JFQ262169 JPM262168:JPM262169 JZI262168:JZI262169 KJE262168:KJE262169 KTA262168:KTA262169 LCW262168:LCW262169 LMS262168:LMS262169 LWO262168:LWO262169 MGK262168:MGK262169 MQG262168:MQG262169 NAC262168:NAC262169 NJY262168:NJY262169 NTU262168:NTU262169 ODQ262168:ODQ262169 ONM262168:ONM262169 OXI262168:OXI262169 PHE262168:PHE262169 PRA262168:PRA262169 QAW262168:QAW262169 QKS262168:QKS262169 QUO262168:QUO262169 REK262168:REK262169 ROG262168:ROG262169 RYC262168:RYC262169 SHY262168:SHY262169 SRU262168:SRU262169 TBQ262168:TBQ262169 TLM262168:TLM262169 TVI262168:TVI262169 UFE262168:UFE262169 UPA262168:UPA262169 UYW262168:UYW262169 VIS262168:VIS262169 VSO262168:VSO262169 WCK262168:WCK262169 WMG262168:WMG262169 WWC262168:WWC262169 U655384:U655385 JQ327704:JQ327705 TM327704:TM327705 ADI327704:ADI327705 ANE327704:ANE327705 AXA327704:AXA327705 BGW327704:BGW327705 BQS327704:BQS327705 CAO327704:CAO327705 CKK327704:CKK327705 CUG327704:CUG327705 DEC327704:DEC327705 DNY327704:DNY327705 DXU327704:DXU327705 EHQ327704:EHQ327705 ERM327704:ERM327705 FBI327704:FBI327705 FLE327704:FLE327705 FVA327704:FVA327705 GEW327704:GEW327705 GOS327704:GOS327705 GYO327704:GYO327705 HIK327704:HIK327705 HSG327704:HSG327705 ICC327704:ICC327705 ILY327704:ILY327705 IVU327704:IVU327705 JFQ327704:JFQ327705 JPM327704:JPM327705 JZI327704:JZI327705 KJE327704:KJE327705 KTA327704:KTA327705 LCW327704:LCW327705 LMS327704:LMS327705 LWO327704:LWO327705 MGK327704:MGK327705 MQG327704:MQG327705 NAC327704:NAC327705 NJY327704:NJY327705 NTU327704:NTU327705 ODQ327704:ODQ327705 ONM327704:ONM327705 OXI327704:OXI327705 PHE327704:PHE327705 PRA327704:PRA327705 QAW327704:QAW327705 QKS327704:QKS327705 QUO327704:QUO327705 REK327704:REK327705 ROG327704:ROG327705 RYC327704:RYC327705 SHY327704:SHY327705 SRU327704:SRU327705 TBQ327704:TBQ327705 TLM327704:TLM327705 TVI327704:TVI327705 UFE327704:UFE327705 UPA327704:UPA327705 UYW327704:UYW327705 VIS327704:VIS327705 VSO327704:VSO327705 WCK327704:WCK327705 WMG327704:WMG327705 WWC327704:WWC327705 U720920:U720921 JQ393240:JQ393241 TM393240:TM393241 ADI393240:ADI393241 ANE393240:ANE393241 AXA393240:AXA393241 BGW393240:BGW393241 BQS393240:BQS393241 CAO393240:CAO393241 CKK393240:CKK393241 CUG393240:CUG393241 DEC393240:DEC393241 DNY393240:DNY393241 DXU393240:DXU393241 EHQ393240:EHQ393241 ERM393240:ERM393241 FBI393240:FBI393241 FLE393240:FLE393241 FVA393240:FVA393241 GEW393240:GEW393241 GOS393240:GOS393241 GYO393240:GYO393241 HIK393240:HIK393241 HSG393240:HSG393241 ICC393240:ICC393241 ILY393240:ILY393241 IVU393240:IVU393241 JFQ393240:JFQ393241 JPM393240:JPM393241 JZI393240:JZI393241 KJE393240:KJE393241 KTA393240:KTA393241 LCW393240:LCW393241 LMS393240:LMS393241 LWO393240:LWO393241 MGK393240:MGK393241 MQG393240:MQG393241 NAC393240:NAC393241 NJY393240:NJY393241 NTU393240:NTU393241 ODQ393240:ODQ393241 ONM393240:ONM393241 OXI393240:OXI393241 PHE393240:PHE393241 PRA393240:PRA393241 QAW393240:QAW393241 QKS393240:QKS393241 QUO393240:QUO393241 REK393240:REK393241 ROG393240:ROG393241 RYC393240:RYC393241 SHY393240:SHY393241 SRU393240:SRU393241 TBQ393240:TBQ393241 TLM393240:TLM393241 TVI393240:TVI393241 UFE393240:UFE393241 UPA393240:UPA393241 UYW393240:UYW393241 VIS393240:VIS393241 VSO393240:VSO393241 WCK393240:WCK393241 WMG393240:WMG393241 WWC393240:WWC393241 U786456:U786457 JQ458776:JQ458777 TM458776:TM458777 ADI458776:ADI458777 ANE458776:ANE458777 AXA458776:AXA458777 BGW458776:BGW458777 BQS458776:BQS458777 CAO458776:CAO458777 CKK458776:CKK458777 CUG458776:CUG458777 DEC458776:DEC458777 DNY458776:DNY458777 DXU458776:DXU458777 EHQ458776:EHQ458777 ERM458776:ERM458777 FBI458776:FBI458777 FLE458776:FLE458777 FVA458776:FVA458777 GEW458776:GEW458777 GOS458776:GOS458777 GYO458776:GYO458777 HIK458776:HIK458777 HSG458776:HSG458777 ICC458776:ICC458777 ILY458776:ILY458777 IVU458776:IVU458777 JFQ458776:JFQ458777 JPM458776:JPM458777 JZI458776:JZI458777 KJE458776:KJE458777 KTA458776:KTA458777 LCW458776:LCW458777 LMS458776:LMS458777 LWO458776:LWO458777 MGK458776:MGK458777 MQG458776:MQG458777 NAC458776:NAC458777 NJY458776:NJY458777 NTU458776:NTU458777 ODQ458776:ODQ458777 ONM458776:ONM458777 OXI458776:OXI458777 PHE458776:PHE458777 PRA458776:PRA458777 QAW458776:QAW458777 QKS458776:QKS458777 QUO458776:QUO458777 REK458776:REK458777 ROG458776:ROG458777 RYC458776:RYC458777 SHY458776:SHY458777 SRU458776:SRU458777 TBQ458776:TBQ458777 TLM458776:TLM458777 TVI458776:TVI458777 UFE458776:UFE458777 UPA458776:UPA458777 UYW458776:UYW458777 VIS458776:VIS458777 VSO458776:VSO458777 WCK458776:WCK458777 WMG458776:WMG458777 WWC458776:WWC458777 U851992:U851993 JQ524312:JQ524313 TM524312:TM524313 ADI524312:ADI524313 ANE524312:ANE524313 AXA524312:AXA524313 BGW524312:BGW524313 BQS524312:BQS524313 CAO524312:CAO524313 CKK524312:CKK524313 CUG524312:CUG524313 DEC524312:DEC524313 DNY524312:DNY524313 DXU524312:DXU524313 EHQ524312:EHQ524313 ERM524312:ERM524313 FBI524312:FBI524313 FLE524312:FLE524313 FVA524312:FVA524313 GEW524312:GEW524313 GOS524312:GOS524313 GYO524312:GYO524313 HIK524312:HIK524313 HSG524312:HSG524313 ICC524312:ICC524313 ILY524312:ILY524313 IVU524312:IVU524313 JFQ524312:JFQ524313 JPM524312:JPM524313 JZI524312:JZI524313 KJE524312:KJE524313 KTA524312:KTA524313 LCW524312:LCW524313 LMS524312:LMS524313 LWO524312:LWO524313 MGK524312:MGK524313 MQG524312:MQG524313 NAC524312:NAC524313 NJY524312:NJY524313 NTU524312:NTU524313 ODQ524312:ODQ524313 ONM524312:ONM524313 OXI524312:OXI524313 PHE524312:PHE524313 PRA524312:PRA524313 QAW524312:QAW524313 QKS524312:QKS524313 QUO524312:QUO524313 REK524312:REK524313 ROG524312:ROG524313 RYC524312:RYC524313 SHY524312:SHY524313 SRU524312:SRU524313 TBQ524312:TBQ524313 TLM524312:TLM524313 TVI524312:TVI524313 UFE524312:UFE524313 UPA524312:UPA524313 UYW524312:UYW524313 VIS524312:VIS524313 VSO524312:VSO524313 WCK524312:WCK524313 WMG524312:WMG524313 WWC524312:WWC524313 U917528:U917529 JQ589848:JQ589849 TM589848:TM589849 ADI589848:ADI589849 ANE589848:ANE589849 AXA589848:AXA589849 BGW589848:BGW589849 BQS589848:BQS589849 CAO589848:CAO589849 CKK589848:CKK589849 CUG589848:CUG589849 DEC589848:DEC589849 DNY589848:DNY589849 DXU589848:DXU589849 EHQ589848:EHQ589849 ERM589848:ERM589849 FBI589848:FBI589849 FLE589848:FLE589849 FVA589848:FVA589849 GEW589848:GEW589849 GOS589848:GOS589849 GYO589848:GYO589849 HIK589848:HIK589849 HSG589848:HSG589849 ICC589848:ICC589849 ILY589848:ILY589849 IVU589848:IVU589849 JFQ589848:JFQ589849 JPM589848:JPM589849 JZI589848:JZI589849 KJE589848:KJE589849 KTA589848:KTA589849 LCW589848:LCW589849 LMS589848:LMS589849 LWO589848:LWO589849 MGK589848:MGK589849 MQG589848:MQG589849 NAC589848:NAC589849 NJY589848:NJY589849 NTU589848:NTU589849 ODQ589848:ODQ589849 ONM589848:ONM589849 OXI589848:OXI589849 PHE589848:PHE589849 PRA589848:PRA589849 QAW589848:QAW589849 QKS589848:QKS589849 QUO589848:QUO589849 REK589848:REK589849 ROG589848:ROG589849 RYC589848:RYC589849 SHY589848:SHY589849 SRU589848:SRU589849 TBQ589848:TBQ589849 TLM589848:TLM589849 TVI589848:TVI589849 UFE589848:UFE589849 UPA589848:UPA589849 UYW589848:UYW589849 VIS589848:VIS589849 VSO589848:VSO589849 WCK589848:WCK589849 WMG589848:WMG589849 WWC589848:WWC589849 U983064:U983065 JQ655384:JQ655385 TM655384:TM655385 ADI655384:ADI655385 ANE655384:ANE655385 AXA655384:AXA655385 BGW655384:BGW655385 BQS655384:BQS655385 CAO655384:CAO655385 CKK655384:CKK655385 CUG655384:CUG655385 DEC655384:DEC655385 DNY655384:DNY655385 DXU655384:DXU655385 EHQ655384:EHQ655385 ERM655384:ERM655385 FBI655384:FBI655385 FLE655384:FLE655385 FVA655384:FVA655385 GEW655384:GEW655385 GOS655384:GOS655385 GYO655384:GYO655385 HIK655384:HIK655385 HSG655384:HSG655385 ICC655384:ICC655385 ILY655384:ILY655385 IVU655384:IVU655385 JFQ655384:JFQ655385 JPM655384:JPM655385 JZI655384:JZI655385 KJE655384:KJE655385 KTA655384:KTA655385 LCW655384:LCW655385 LMS655384:LMS655385 LWO655384:LWO655385 MGK655384:MGK655385 MQG655384:MQG655385 NAC655384:NAC655385 NJY655384:NJY655385 NTU655384:NTU655385 ODQ655384:ODQ655385 ONM655384:ONM655385 OXI655384:OXI655385 PHE655384:PHE655385 PRA655384:PRA655385 QAW655384:QAW655385 QKS655384:QKS655385 QUO655384:QUO655385 REK655384:REK655385 ROG655384:ROG655385 RYC655384:RYC655385 SHY655384:SHY655385 SRU655384:SRU655385 TBQ655384:TBQ655385 TLM655384:TLM655385 TVI655384:TVI655385 UFE655384:UFE655385 UPA655384:UPA655385 UYW655384:UYW655385 VIS655384:VIS655385 VSO655384:VSO655385 WCK655384:WCK655385 WMG655384:WMG655385 WWC655384:WWC655385 U65560:U65561 JQ720920:JQ720921 TM720920:TM720921 ADI720920:ADI720921 ANE720920:ANE720921 AXA720920:AXA720921 BGW720920:BGW720921 BQS720920:BQS720921 CAO720920:CAO720921 CKK720920:CKK720921 CUG720920:CUG720921 DEC720920:DEC720921 DNY720920:DNY720921 DXU720920:DXU720921 EHQ720920:EHQ720921 ERM720920:ERM720921 FBI720920:FBI720921 FLE720920:FLE720921 FVA720920:FVA720921 GEW720920:GEW720921 GOS720920:GOS720921 GYO720920:GYO720921 HIK720920:HIK720921 HSG720920:HSG720921 ICC720920:ICC720921 ILY720920:ILY720921 IVU720920:IVU720921 JFQ720920:JFQ720921 JPM720920:JPM720921 JZI720920:JZI720921 KJE720920:KJE720921 KTA720920:KTA720921 LCW720920:LCW720921 LMS720920:LMS720921 LWO720920:LWO720921 MGK720920:MGK720921 MQG720920:MQG720921 NAC720920:NAC720921 NJY720920:NJY720921 NTU720920:NTU720921 ODQ720920:ODQ720921 ONM720920:ONM720921 OXI720920:OXI720921 PHE720920:PHE720921 PRA720920:PRA720921 QAW720920:QAW720921 QKS720920:QKS720921 QUO720920:QUO720921 REK720920:REK720921 ROG720920:ROG720921 RYC720920:RYC720921 SHY720920:SHY720921 SRU720920:SRU720921 TBQ720920:TBQ720921 TLM720920:TLM720921 TVI720920:TVI720921 UFE720920:UFE720921 UPA720920:UPA720921 UYW720920:UYW720921 VIS720920:VIS720921 VSO720920:VSO720921 WCK720920:WCK720921 WMG720920:WMG720921 WWC720920:WWC720921 U131096:U131097 JQ786456:JQ786457 TM786456:TM786457 ADI786456:ADI786457 ANE786456:ANE786457 AXA786456:AXA786457 BGW786456:BGW786457 BQS786456:BQS786457 CAO786456:CAO786457 CKK786456:CKK786457 CUG786456:CUG786457 DEC786456:DEC786457 DNY786456:DNY786457 DXU786456:DXU786457 EHQ786456:EHQ786457 ERM786456:ERM786457 FBI786456:FBI786457 FLE786456:FLE786457 FVA786456:FVA786457 GEW786456:GEW786457 GOS786456:GOS786457 GYO786456:GYO786457 HIK786456:HIK786457 HSG786456:HSG786457 ICC786456:ICC786457 ILY786456:ILY786457 IVU786456:IVU786457 JFQ786456:JFQ786457 JPM786456:JPM786457 JZI786456:JZI786457 KJE786456:KJE786457 KTA786456:KTA786457 LCW786456:LCW786457 LMS786456:LMS786457 LWO786456:LWO786457 MGK786456:MGK786457 MQG786456:MQG786457 NAC786456:NAC786457 NJY786456:NJY786457 NTU786456:NTU786457 ODQ786456:ODQ786457 ONM786456:ONM786457 OXI786456:OXI786457 PHE786456:PHE786457 PRA786456:PRA786457 QAW786456:QAW786457 QKS786456:QKS786457 QUO786456:QUO786457 REK786456:REK786457 ROG786456:ROG786457 RYC786456:RYC786457 SHY786456:SHY786457 SRU786456:SRU786457 TBQ786456:TBQ786457 TLM786456:TLM786457 TVI786456:TVI786457 UFE786456:UFE786457 UPA786456:UPA786457 UYW786456:UYW786457 VIS786456:VIS786457 VSO786456:VSO786457 WCK786456:WCK786457 WMG786456:WMG786457 WWC786456:WWC786457 U196632:U196633 JQ851992:JQ851993 TM851992:TM851993 ADI851992:ADI851993 ANE851992:ANE851993 AXA851992:AXA851993 BGW851992:BGW851993 BQS851992:BQS851993 CAO851992:CAO851993 CKK851992:CKK851993 CUG851992:CUG851993 DEC851992:DEC851993 DNY851992:DNY851993 DXU851992:DXU851993 EHQ851992:EHQ851993 ERM851992:ERM851993 FBI851992:FBI851993 FLE851992:FLE851993 FVA851992:FVA851993 GEW851992:GEW851993 GOS851992:GOS851993 GYO851992:GYO851993 HIK851992:HIK851993 HSG851992:HSG851993 ICC851992:ICC851993 ILY851992:ILY851993 IVU851992:IVU851993 JFQ851992:JFQ851993 JPM851992:JPM851993 JZI851992:JZI851993 KJE851992:KJE851993 KTA851992:KTA851993 LCW851992:LCW851993 LMS851992:LMS851993 LWO851992:LWO851993 MGK851992:MGK851993 MQG851992:MQG851993 NAC851992:NAC851993 NJY851992:NJY851993 NTU851992:NTU851993 ODQ851992:ODQ851993 ONM851992:ONM851993 OXI851992:OXI851993 PHE851992:PHE851993 PRA851992:PRA851993 QAW851992:QAW851993 QKS851992:QKS851993 QUO851992:QUO851993 REK851992:REK851993 ROG851992:ROG851993 RYC851992:RYC851993 SHY851992:SHY851993 SRU851992:SRU851993 TBQ851992:TBQ851993 TLM851992:TLM851993 TVI851992:TVI851993 UFE851992:UFE851993 UPA851992:UPA851993 UYW851992:UYW851993 VIS851992:VIS851993 VSO851992:VSO851993 WCK851992:WCK851993 WMG851992:WMG851993 WWC851992:WWC851993 JQ917528:JQ917529 TM917528:TM917529 ADI917528:ADI917529 ANE917528:ANE917529 AXA917528:AXA917529 BGW917528:BGW917529 BQS917528:BQS917529 CAO917528:CAO917529 CKK917528:CKK917529 CUG917528:CUG917529 DEC917528:DEC917529 DNY917528:DNY917529 DXU917528:DXU917529 EHQ917528:EHQ917529 ERM917528:ERM917529 FBI917528:FBI917529 FLE917528:FLE917529 FVA917528:FVA917529 GEW917528:GEW917529 GOS917528:GOS917529 GYO917528:GYO917529 HIK917528:HIK917529 HSG917528:HSG917529 ICC917528:ICC917529 ILY917528:ILY917529 IVU917528:IVU917529 JFQ917528:JFQ917529 JPM917528:JPM917529 JZI917528:JZI917529 KJE917528:KJE917529 KTA917528:KTA917529 LCW917528:LCW917529 LMS917528:LMS917529 LWO917528:LWO917529 MGK917528:MGK917529 MQG917528:MQG917529 NAC917528:NAC917529 NJY917528:NJY917529 NTU917528:NTU917529 ODQ917528:ODQ917529 ONM917528:ONM917529 OXI917528:OXI917529 PHE917528:PHE917529 PRA917528:PRA917529 QAW917528:QAW917529 QKS917528:QKS917529 QUO917528:QUO917529 REK917528:REK917529 ROG917528:ROG917529 RYC917528:RYC917529 SHY917528:SHY917529 SRU917528:SRU917529 TBQ917528:TBQ917529 TLM917528:TLM917529 TVI917528:TVI917529 UFE917528:UFE917529 UPA917528:UPA917529 UYW917528:UYW917529 VIS917528:VIS917529 VSO917528:VSO917529 WCK917528:WCK917529 WMG917528:WMG917529 WWC917528:WWC917529 WWC983064:WWC983065 JQ983064:JQ983065 TM983064:TM983065 ADI983064:ADI983065 ANE983064:ANE983065 AXA983064:AXA983065 BGW983064:BGW983065 BQS983064:BQS983065 CAO983064:CAO983065 CKK983064:CKK983065 CUG983064:CUG983065 DEC983064:DEC983065 DNY983064:DNY983065 DXU983064:DXU983065 EHQ983064:EHQ983065 ERM983064:ERM983065 FBI983064:FBI983065 FLE983064:FLE983065 FVA983064:FVA983065 GEW983064:GEW983065 GOS983064:GOS983065 GYO983064:GYO983065 HIK983064:HIK983065 HSG983064:HSG983065 ICC983064:ICC983065 ILY983064:ILY983065 IVU983064:IVU983065 JFQ983064:JFQ983065 JPM983064:JPM983065 JZI983064:JZI983065 KJE983064:KJE983065 KTA983064:KTA983065 LCW983064:LCW983065 LMS983064:LMS983065 LWO983064:LWO983065 MGK983064:MGK983065 MQG983064:MQG983065 NAC983064:NAC983065 NJY983064:NJY983065 NTU983064:NTU983065 ODQ983064:ODQ983065 ONM983064:ONM983065 OXI983064:OXI983065 PHE983064:PHE983065 PRA983064:PRA983065 QAW983064:QAW983065 QKS983064:QKS983065 QUO983064:QUO983065 REK983064:REK983065 ROG983064:ROG983065 RYC983064:RYC983065 SHY983064:SHY983065 SRU983064:SRU983065 TBQ983064:TBQ983065 TLM983064:TLM983065 TVI983064:TVI983065 UFE983064:UFE983065 UPA983064:UPA983065 UYW983064:UYW983065 VIS983064:VIS983065 VSO983064:VSO983065 WCK983064:WCK983065 WMG983064:WMG983065 U262168:U262169 U24:U2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JQ24:JQ25 TM24:TM25 ADI24:ADI25 ANE24:ANE25 AXA24:AXA25 BGW24:BGW25 BQS24:BQS25 CAO24:CAO25 CKK24:CKK25 CUG24:CUG25 DEC24:DEC25 DNY24:DNY25 DXU24:DXU25 EHQ24:EHQ25 ERM24:ERM25 FBI24:FBI25 FLE24:FLE25 FVA24:FVA25 GEW24:GEW25 GOS24:GOS25 GYO24:GYO25 HIK24:HIK25 HSG24:HSG25 ICC24:ICC25 ILY24:ILY25 IVU24:IVU25 JFQ24:JFQ25 JPM24:JPM25 JZI24:JZI25 KJE24:KJE25 KTA24:KTA25 LCW24:LCW25 LMS24:LMS25 LWO24:LWO25 MGK24:MGK25 MQG24:MQG25 NAC24:NAC25 NJY24:NJY25 NTU24:NTU25 ODQ24:ODQ25 ONM24:ONM25 OXI24:OXI25 PHE24:PHE25 PRA24:PRA25 QAW24:QAW25 QKS24:QKS25 QUO24:QUO25 REK24:REK25 ROG24:ROG25 RYC24:RYC25 SHY24:SHY25 SRU24:SRU25 TBQ24:TBQ25 TLM24:TLM25 TVI24:TVI25 UFE24:UFE25 UPA24:UPA25 UYW24:UYW25 VIS24:VIS25 VSO24:VSO25 WCK24:WCK25 WMG24:WMG25 WWC24:WWC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6">
    <tabColor indexed="22"/>
  </sheetPr>
  <dimension ref="A1:T15"/>
  <sheetViews>
    <sheetView showGridLines="0" topLeftCell="E1" zoomScaleNormal="100" workbookViewId="0"/>
  </sheetViews>
  <sheetFormatPr defaultColWidth="10.5703125" defaultRowHeight="14.25"/>
  <cols>
    <col min="1" max="1" width="3.7109375" style="560" hidden="1" customWidth="1"/>
    <col min="2" max="4" width="3.7109375" style="554" hidden="1" customWidth="1"/>
    <col min="5" max="5" width="3.7109375" style="500" customWidth="1"/>
    <col min="6" max="6" width="9.7109375" style="493" customWidth="1"/>
    <col min="7" max="7" width="37.7109375" style="493" customWidth="1"/>
    <col min="8" max="8" width="66.85546875" style="493" customWidth="1"/>
    <col min="9" max="9" width="115.7109375" style="493" customWidth="1"/>
    <col min="10" max="11" width="10.5703125" style="554"/>
    <col min="12" max="12" width="11.140625" style="554" customWidth="1"/>
    <col min="13" max="20" width="10.5703125" style="554"/>
    <col min="21" max="16384" width="10.5703125" style="493"/>
  </cols>
  <sheetData>
    <row r="1" spans="1:20" ht="3" customHeight="1">
      <c r="A1" s="560" t="s">
        <v>68</v>
      </c>
    </row>
    <row r="2" spans="1:20" ht="22.5">
      <c r="F2" s="1268" t="s">
        <v>470</v>
      </c>
      <c r="G2" s="1269"/>
      <c r="H2" s="1270"/>
      <c r="I2" s="609"/>
    </row>
    <row r="3" spans="1:20" ht="3" customHeight="1"/>
    <row r="4" spans="1:20" s="539" customFormat="1" ht="11.25">
      <c r="A4" s="559"/>
      <c r="B4" s="559"/>
      <c r="C4" s="559"/>
      <c r="D4" s="559"/>
      <c r="F4" s="1231" t="s">
        <v>445</v>
      </c>
      <c r="G4" s="1231"/>
      <c r="H4" s="1231"/>
      <c r="I4" s="1271" t="s">
        <v>446</v>
      </c>
      <c r="J4" s="559"/>
      <c r="K4" s="559"/>
      <c r="L4" s="559"/>
      <c r="M4" s="559"/>
      <c r="N4" s="559"/>
      <c r="O4" s="559"/>
      <c r="P4" s="559"/>
      <c r="Q4" s="559"/>
      <c r="R4" s="559"/>
      <c r="S4" s="559"/>
      <c r="T4" s="559"/>
    </row>
    <row r="5" spans="1:20" s="539" customFormat="1" ht="11.25" customHeight="1">
      <c r="A5" s="559"/>
      <c r="B5" s="559"/>
      <c r="C5" s="559"/>
      <c r="D5" s="559"/>
      <c r="F5" s="575" t="s">
        <v>91</v>
      </c>
      <c r="G5" s="587" t="s">
        <v>448</v>
      </c>
      <c r="H5" s="574" t="s">
        <v>439</v>
      </c>
      <c r="I5" s="1271"/>
      <c r="J5" s="559"/>
      <c r="K5" s="559"/>
      <c r="L5" s="559"/>
      <c r="M5" s="559"/>
      <c r="N5" s="559"/>
      <c r="O5" s="559"/>
      <c r="P5" s="559"/>
      <c r="Q5" s="559"/>
      <c r="R5" s="559"/>
      <c r="S5" s="559"/>
      <c r="T5" s="559"/>
    </row>
    <row r="6" spans="1:20" s="539" customFormat="1" ht="12" customHeight="1">
      <c r="A6" s="559"/>
      <c r="B6" s="559"/>
      <c r="C6" s="559"/>
      <c r="D6" s="559"/>
      <c r="F6" s="576" t="s">
        <v>92</v>
      </c>
      <c r="G6" s="578">
        <v>2</v>
      </c>
      <c r="H6" s="579">
        <v>3</v>
      </c>
      <c r="I6" s="577">
        <v>4</v>
      </c>
      <c r="J6" s="559">
        <v>4</v>
      </c>
      <c r="K6" s="559"/>
      <c r="L6" s="559"/>
      <c r="M6" s="559"/>
      <c r="N6" s="559"/>
      <c r="O6" s="559"/>
      <c r="P6" s="559"/>
      <c r="Q6" s="559"/>
      <c r="R6" s="559"/>
      <c r="S6" s="559"/>
      <c r="T6" s="559"/>
    </row>
    <row r="7" spans="1:20" s="539" customFormat="1" ht="18.75">
      <c r="A7" s="559"/>
      <c r="B7" s="559"/>
      <c r="C7" s="559"/>
      <c r="D7" s="559"/>
      <c r="F7" s="585">
        <v>1</v>
      </c>
      <c r="G7" s="601" t="s">
        <v>471</v>
      </c>
      <c r="H7" s="573" t="str">
        <f>IF(dateCh="","",dateCh)</f>
        <v>11.05.2022</v>
      </c>
      <c r="I7" s="550" t="s">
        <v>472</v>
      </c>
      <c r="J7" s="584"/>
      <c r="K7" s="559"/>
      <c r="L7" s="559"/>
      <c r="M7" s="559"/>
      <c r="N7" s="559"/>
      <c r="O7" s="559"/>
      <c r="P7" s="559"/>
      <c r="Q7" s="559"/>
      <c r="R7" s="559"/>
      <c r="S7" s="559"/>
      <c r="T7" s="559"/>
    </row>
    <row r="8" spans="1:20" s="539" customFormat="1" ht="45">
      <c r="A8" s="1272">
        <v>1</v>
      </c>
      <c r="B8" s="559"/>
      <c r="C8" s="559"/>
      <c r="D8" s="559"/>
      <c r="F8" s="585" t="str">
        <f>"2." &amp;mergeValue(A8)</f>
        <v>2.1</v>
      </c>
      <c r="G8" s="601" t="s">
        <v>473</v>
      </c>
      <c r="H8" s="573" t="str">
        <f>IF('Перечень тарифов'!R21="","наименование отсутствует","" &amp; 'Перечень тарифов'!R21 &amp; "")</f>
        <v>наименование отсутствует</v>
      </c>
      <c r="I8" s="550" t="s">
        <v>568</v>
      </c>
      <c r="J8" s="584"/>
      <c r="K8" s="559"/>
      <c r="L8" s="559"/>
      <c r="M8" s="559"/>
      <c r="N8" s="559"/>
      <c r="O8" s="559"/>
      <c r="P8" s="559"/>
      <c r="Q8" s="559"/>
      <c r="R8" s="559"/>
      <c r="S8" s="559"/>
      <c r="T8" s="559"/>
    </row>
    <row r="9" spans="1:20" s="539" customFormat="1" ht="22.5">
      <c r="A9" s="1272"/>
      <c r="B9" s="559"/>
      <c r="C9" s="559"/>
      <c r="D9" s="559"/>
      <c r="F9" s="585" t="str">
        <f>"3." &amp;mergeValue(A9)</f>
        <v>3.1</v>
      </c>
      <c r="G9" s="601" t="s">
        <v>474</v>
      </c>
      <c r="H9" s="573" t="str">
        <f>IF('Перечень тарифов'!F21="","наименование отсутствует","" &amp; 'Перечень тарифов'!F21 &amp; "")</f>
        <v>Передача. Тепловая энергия</v>
      </c>
      <c r="I9" s="550" t="s">
        <v>566</v>
      </c>
      <c r="J9" s="584"/>
      <c r="K9" s="559"/>
      <c r="L9" s="559"/>
      <c r="M9" s="559"/>
      <c r="N9" s="559"/>
      <c r="O9" s="559"/>
      <c r="P9" s="559"/>
      <c r="Q9" s="559"/>
      <c r="R9" s="559"/>
      <c r="S9" s="559"/>
      <c r="T9" s="559"/>
    </row>
    <row r="10" spans="1:20" s="539" customFormat="1" ht="22.5">
      <c r="A10" s="1272"/>
      <c r="B10" s="559"/>
      <c r="C10" s="559"/>
      <c r="D10" s="559"/>
      <c r="F10" s="585" t="str">
        <f>"4."&amp;mergeValue(A10)</f>
        <v>4.1</v>
      </c>
      <c r="G10" s="601" t="s">
        <v>475</v>
      </c>
      <c r="H10" s="574" t="s">
        <v>449</v>
      </c>
      <c r="I10" s="550"/>
      <c r="J10" s="584"/>
      <c r="K10" s="559"/>
      <c r="L10" s="559"/>
      <c r="M10" s="559"/>
      <c r="N10" s="559"/>
      <c r="O10" s="559"/>
      <c r="P10" s="559"/>
      <c r="Q10" s="559"/>
      <c r="R10" s="559"/>
      <c r="S10" s="559"/>
      <c r="T10" s="559"/>
    </row>
    <row r="11" spans="1:20" s="539" customFormat="1" ht="18.75">
      <c r="A11" s="1272"/>
      <c r="B11" s="1272">
        <v>1</v>
      </c>
      <c r="C11" s="592"/>
      <c r="D11" s="592"/>
      <c r="F11" s="585" t="str">
        <f>"4."&amp;mergeValue(A11) &amp;"."&amp;mergeValue(B11)</f>
        <v>4.1.1</v>
      </c>
      <c r="G11" s="580" t="s">
        <v>570</v>
      </c>
      <c r="H11" s="573" t="str">
        <f>IF(region_name="","",region_name)</f>
        <v>Челябинская область</v>
      </c>
      <c r="I11" s="550" t="s">
        <v>478</v>
      </c>
      <c r="J11" s="584"/>
      <c r="K11" s="559"/>
      <c r="L11" s="559"/>
      <c r="M11" s="559"/>
      <c r="N11" s="559"/>
      <c r="O11" s="559"/>
      <c r="P11" s="559"/>
      <c r="Q11" s="559"/>
      <c r="R11" s="559"/>
      <c r="S11" s="559"/>
      <c r="T11" s="559"/>
    </row>
    <row r="12" spans="1:20" s="539" customFormat="1" ht="22.5">
      <c r="A12" s="1272"/>
      <c r="B12" s="1272"/>
      <c r="C12" s="1272">
        <v>1</v>
      </c>
      <c r="D12" s="592"/>
      <c r="F12" s="585" t="str">
        <f>"4."&amp;mergeValue(A12) &amp;"."&amp;mergeValue(B12)&amp;"."&amp;mergeValue(C12)</f>
        <v>4.1.1.1</v>
      </c>
      <c r="G12" s="591" t="s">
        <v>476</v>
      </c>
      <c r="H12" s="573" t="str">
        <f>IF(Территории!H13="","","" &amp; Территории!H13 &amp; "")</f>
        <v>Город Челябинск</v>
      </c>
      <c r="I12" s="550" t="s">
        <v>479</v>
      </c>
      <c r="J12" s="584"/>
      <c r="K12" s="559"/>
      <c r="L12" s="559"/>
      <c r="M12" s="559"/>
      <c r="N12" s="559"/>
      <c r="O12" s="559"/>
      <c r="P12" s="559"/>
      <c r="Q12" s="559"/>
      <c r="R12" s="559"/>
      <c r="S12" s="559"/>
      <c r="T12" s="559"/>
    </row>
    <row r="13" spans="1:20" s="539" customFormat="1" ht="56.25">
      <c r="A13" s="1272"/>
      <c r="B13" s="1272"/>
      <c r="C13" s="1272"/>
      <c r="D13" s="592">
        <v>1</v>
      </c>
      <c r="F13" s="585" t="str">
        <f>"4."&amp;mergeValue(A13) &amp;"."&amp;mergeValue(B13)&amp;"."&amp;mergeValue(C13)&amp;"."&amp;mergeValue(D13)</f>
        <v>4.1.1.1.1</v>
      </c>
      <c r="G13" s="602" t="s">
        <v>477</v>
      </c>
      <c r="H13" s="573" t="str">
        <f>IF(Территории!R14="","","" &amp; Территории!R14 &amp; "")</f>
        <v>Город Челябинск (75701000)</v>
      </c>
      <c r="I13" s="1184" t="s">
        <v>569</v>
      </c>
      <c r="J13" s="584"/>
      <c r="K13" s="559"/>
      <c r="L13" s="559"/>
      <c r="M13" s="559"/>
      <c r="N13" s="559"/>
      <c r="O13" s="559"/>
      <c r="P13" s="559"/>
      <c r="Q13" s="559"/>
      <c r="R13" s="559"/>
      <c r="S13" s="559"/>
      <c r="T13" s="559"/>
    </row>
    <row r="14" spans="1:20" s="582" customFormat="1" ht="3" customHeight="1">
      <c r="A14" s="583"/>
      <c r="B14" s="583"/>
      <c r="C14" s="583"/>
      <c r="D14" s="583"/>
      <c r="F14" s="594"/>
      <c r="G14" s="595"/>
      <c r="H14" s="596"/>
      <c r="I14" s="597"/>
      <c r="J14" s="583"/>
      <c r="K14" s="583"/>
      <c r="L14" s="583"/>
      <c r="M14" s="583"/>
      <c r="N14" s="583"/>
      <c r="O14" s="583"/>
      <c r="P14" s="583"/>
      <c r="Q14" s="583"/>
      <c r="R14" s="583"/>
      <c r="S14" s="583"/>
      <c r="T14" s="583"/>
    </row>
    <row r="15" spans="1:20" s="582" customFormat="1" ht="15" customHeight="1">
      <c r="A15" s="583"/>
      <c r="B15" s="583"/>
      <c r="C15" s="583"/>
      <c r="D15" s="583"/>
      <c r="F15" s="581"/>
      <c r="G15" s="1267" t="s">
        <v>571</v>
      </c>
      <c r="H15" s="1267"/>
      <c r="I15" s="563"/>
      <c r="J15" s="583"/>
      <c r="K15" s="583"/>
      <c r="L15" s="583"/>
      <c r="M15" s="583"/>
      <c r="N15" s="583"/>
      <c r="O15" s="583"/>
      <c r="P15" s="583"/>
      <c r="Q15" s="583"/>
      <c r="R15" s="583"/>
      <c r="S15" s="583"/>
      <c r="T15" s="583"/>
    </row>
  </sheetData>
  <sheetProtection algorithmName="SHA-512" hashValue="t3aiDFJhTcXOgWLl+p1clW0HenT4o4ZBAcePiUTyaDDRvsCH58zKVZQPJqOOwfLquKw/ae5jWTFDcZKGDVGmyg==" saltValue="/7x+1dB2f/YJKErFgrKG8g==" spinCount="100000"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6">
    <tabColor rgb="FFEAEBEE"/>
    <pageSetUpPr fitToPage="1"/>
  </sheetPr>
  <dimension ref="A1:AH30"/>
  <sheetViews>
    <sheetView showGridLines="0" topLeftCell="I4" zoomScaleNormal="100" workbookViewId="0">
      <selection activeCell="T26" sqref="T26"/>
    </sheetView>
  </sheetViews>
  <sheetFormatPr defaultColWidth="10.5703125" defaultRowHeight="14.25"/>
  <cols>
    <col min="1" max="6" width="10.5703125" style="446" hidden="1" customWidth="1"/>
    <col min="7" max="8" width="9.140625" style="453" hidden="1" customWidth="1"/>
    <col min="9" max="9" width="3.7109375" style="453" customWidth="1"/>
    <col min="10" max="11" width="3.7109375" style="452" customWidth="1"/>
    <col min="12" max="12" width="12.7109375" style="446" customWidth="1"/>
    <col min="13" max="13" width="44.7109375" style="446" customWidth="1"/>
    <col min="14" max="14" width="2.140625" style="446" hidden="1" customWidth="1"/>
    <col min="15" max="15" width="23.7109375" style="446" customWidth="1"/>
    <col min="16" max="17" width="23.7109375" style="446" hidden="1" customWidth="1"/>
    <col min="18" max="18" width="11.7109375" style="446" customWidth="1"/>
    <col min="19" max="19" width="3.7109375" style="446" customWidth="1"/>
    <col min="20" max="20" width="11.7109375" style="446" customWidth="1"/>
    <col min="21" max="21" width="8.5703125" style="446" hidden="1" customWidth="1"/>
    <col min="22" max="22" width="4.7109375" style="446" customWidth="1"/>
    <col min="23" max="23" width="115.7109375" style="446" customWidth="1"/>
    <col min="24" max="26" width="10.5703125" style="470"/>
    <col min="27" max="27" width="10.140625" style="470" customWidth="1"/>
    <col min="28" max="34" width="10.5703125" style="470"/>
    <col min="35" max="256" width="10.5703125" style="446"/>
    <col min="257" max="264" width="0" style="446" hidden="1" customWidth="1"/>
    <col min="265" max="267" width="3.7109375" style="446" customWidth="1"/>
    <col min="268" max="268" width="12.7109375" style="446" customWidth="1"/>
    <col min="269" max="269" width="47.42578125" style="446" customWidth="1"/>
    <col min="270" max="273" width="0" style="446" hidden="1" customWidth="1"/>
    <col min="274" max="274" width="11.7109375" style="446" customWidth="1"/>
    <col min="275" max="275" width="6.42578125" style="446" bestFit="1" customWidth="1"/>
    <col min="276" max="276" width="11.7109375" style="446" customWidth="1"/>
    <col min="277" max="277" width="0" style="446" hidden="1" customWidth="1"/>
    <col min="278" max="278" width="3.7109375" style="446" customWidth="1"/>
    <col min="279" max="279" width="11.140625" style="446" bestFit="1" customWidth="1"/>
    <col min="280" max="282" width="10.5703125" style="446"/>
    <col min="283" max="283" width="10.140625" style="446" customWidth="1"/>
    <col min="284" max="512" width="10.5703125" style="446"/>
    <col min="513" max="520" width="0" style="446" hidden="1" customWidth="1"/>
    <col min="521" max="523" width="3.7109375" style="446" customWidth="1"/>
    <col min="524" max="524" width="12.7109375" style="446" customWidth="1"/>
    <col min="525" max="525" width="47.42578125" style="446" customWidth="1"/>
    <col min="526" max="529" width="0" style="446" hidden="1" customWidth="1"/>
    <col min="530" max="530" width="11.7109375" style="446" customWidth="1"/>
    <col min="531" max="531" width="6.42578125" style="446" bestFit="1" customWidth="1"/>
    <col min="532" max="532" width="11.7109375" style="446" customWidth="1"/>
    <col min="533" max="533" width="0" style="446" hidden="1" customWidth="1"/>
    <col min="534" max="534" width="3.7109375" style="446" customWidth="1"/>
    <col min="535" max="535" width="11.140625" style="446" bestFit="1" customWidth="1"/>
    <col min="536" max="538" width="10.5703125" style="446"/>
    <col min="539" max="539" width="10.140625" style="446" customWidth="1"/>
    <col min="540" max="768" width="10.5703125" style="446"/>
    <col min="769" max="776" width="0" style="446" hidden="1" customWidth="1"/>
    <col min="777" max="779" width="3.7109375" style="446" customWidth="1"/>
    <col min="780" max="780" width="12.7109375" style="446" customWidth="1"/>
    <col min="781" max="781" width="47.42578125" style="446" customWidth="1"/>
    <col min="782" max="785" width="0" style="446" hidden="1" customWidth="1"/>
    <col min="786" max="786" width="11.7109375" style="446" customWidth="1"/>
    <col min="787" max="787" width="6.42578125" style="446" bestFit="1" customWidth="1"/>
    <col min="788" max="788" width="11.7109375" style="446" customWidth="1"/>
    <col min="789" max="789" width="0" style="446" hidden="1" customWidth="1"/>
    <col min="790" max="790" width="3.7109375" style="446" customWidth="1"/>
    <col min="791" max="791" width="11.140625" style="446" bestFit="1" customWidth="1"/>
    <col min="792" max="794" width="10.5703125" style="446"/>
    <col min="795" max="795" width="10.140625" style="446" customWidth="1"/>
    <col min="796" max="1024" width="10.5703125" style="446"/>
    <col min="1025" max="1032" width="0" style="446" hidden="1" customWidth="1"/>
    <col min="1033" max="1035" width="3.7109375" style="446" customWidth="1"/>
    <col min="1036" max="1036" width="12.7109375" style="446" customWidth="1"/>
    <col min="1037" max="1037" width="47.42578125" style="446" customWidth="1"/>
    <col min="1038" max="1041" width="0" style="446" hidden="1" customWidth="1"/>
    <col min="1042" max="1042" width="11.7109375" style="446" customWidth="1"/>
    <col min="1043" max="1043" width="6.42578125" style="446" bestFit="1" customWidth="1"/>
    <col min="1044" max="1044" width="11.7109375" style="446" customWidth="1"/>
    <col min="1045" max="1045" width="0" style="446" hidden="1" customWidth="1"/>
    <col min="1046" max="1046" width="3.7109375" style="446" customWidth="1"/>
    <col min="1047" max="1047" width="11.140625" style="446" bestFit="1" customWidth="1"/>
    <col min="1048" max="1050" width="10.5703125" style="446"/>
    <col min="1051" max="1051" width="10.140625" style="446" customWidth="1"/>
    <col min="1052" max="1280" width="10.5703125" style="446"/>
    <col min="1281" max="1288" width="0" style="446" hidden="1" customWidth="1"/>
    <col min="1289" max="1291" width="3.7109375" style="446" customWidth="1"/>
    <col min="1292" max="1292" width="12.7109375" style="446" customWidth="1"/>
    <col min="1293" max="1293" width="47.42578125" style="446" customWidth="1"/>
    <col min="1294" max="1297" width="0" style="446" hidden="1" customWidth="1"/>
    <col min="1298" max="1298" width="11.7109375" style="446" customWidth="1"/>
    <col min="1299" max="1299" width="6.42578125" style="446" bestFit="1" customWidth="1"/>
    <col min="1300" max="1300" width="11.7109375" style="446" customWidth="1"/>
    <col min="1301" max="1301" width="0" style="446" hidden="1" customWidth="1"/>
    <col min="1302" max="1302" width="3.7109375" style="446" customWidth="1"/>
    <col min="1303" max="1303" width="11.140625" style="446" bestFit="1" customWidth="1"/>
    <col min="1304" max="1306" width="10.5703125" style="446"/>
    <col min="1307" max="1307" width="10.140625" style="446" customWidth="1"/>
    <col min="1308" max="1536" width="10.5703125" style="446"/>
    <col min="1537" max="1544" width="0" style="446" hidden="1" customWidth="1"/>
    <col min="1545" max="1547" width="3.7109375" style="446" customWidth="1"/>
    <col min="1548" max="1548" width="12.7109375" style="446" customWidth="1"/>
    <col min="1549" max="1549" width="47.42578125" style="446" customWidth="1"/>
    <col min="1550" max="1553" width="0" style="446" hidden="1" customWidth="1"/>
    <col min="1554" max="1554" width="11.7109375" style="446" customWidth="1"/>
    <col min="1555" max="1555" width="6.42578125" style="446" bestFit="1" customWidth="1"/>
    <col min="1556" max="1556" width="11.7109375" style="446" customWidth="1"/>
    <col min="1557" max="1557" width="0" style="446" hidden="1" customWidth="1"/>
    <col min="1558" max="1558" width="3.7109375" style="446" customWidth="1"/>
    <col min="1559" max="1559" width="11.140625" style="446" bestFit="1" customWidth="1"/>
    <col min="1560" max="1562" width="10.5703125" style="446"/>
    <col min="1563" max="1563" width="10.140625" style="446" customWidth="1"/>
    <col min="1564" max="1792" width="10.5703125" style="446"/>
    <col min="1793" max="1800" width="0" style="446" hidden="1" customWidth="1"/>
    <col min="1801" max="1803" width="3.7109375" style="446" customWidth="1"/>
    <col min="1804" max="1804" width="12.7109375" style="446" customWidth="1"/>
    <col min="1805" max="1805" width="47.42578125" style="446" customWidth="1"/>
    <col min="1806" max="1809" width="0" style="446" hidden="1" customWidth="1"/>
    <col min="1810" max="1810" width="11.7109375" style="446" customWidth="1"/>
    <col min="1811" max="1811" width="6.42578125" style="446" bestFit="1" customWidth="1"/>
    <col min="1812" max="1812" width="11.7109375" style="446" customWidth="1"/>
    <col min="1813" max="1813" width="0" style="446" hidden="1" customWidth="1"/>
    <col min="1814" max="1814" width="3.7109375" style="446" customWidth="1"/>
    <col min="1815" max="1815" width="11.140625" style="446" bestFit="1" customWidth="1"/>
    <col min="1816" max="1818" width="10.5703125" style="446"/>
    <col min="1819" max="1819" width="10.140625" style="446" customWidth="1"/>
    <col min="1820" max="2048" width="10.5703125" style="446"/>
    <col min="2049" max="2056" width="0" style="446" hidden="1" customWidth="1"/>
    <col min="2057" max="2059" width="3.7109375" style="446" customWidth="1"/>
    <col min="2060" max="2060" width="12.7109375" style="446" customWidth="1"/>
    <col min="2061" max="2061" width="47.42578125" style="446" customWidth="1"/>
    <col min="2062" max="2065" width="0" style="446" hidden="1" customWidth="1"/>
    <col min="2066" max="2066" width="11.7109375" style="446" customWidth="1"/>
    <col min="2067" max="2067" width="6.42578125" style="446" bestFit="1" customWidth="1"/>
    <col min="2068" max="2068" width="11.7109375" style="446" customWidth="1"/>
    <col min="2069" max="2069" width="0" style="446" hidden="1" customWidth="1"/>
    <col min="2070" max="2070" width="3.7109375" style="446" customWidth="1"/>
    <col min="2071" max="2071" width="11.140625" style="446" bestFit="1" customWidth="1"/>
    <col min="2072" max="2074" width="10.5703125" style="446"/>
    <col min="2075" max="2075" width="10.140625" style="446" customWidth="1"/>
    <col min="2076" max="2304" width="10.5703125" style="446"/>
    <col min="2305" max="2312" width="0" style="446" hidden="1" customWidth="1"/>
    <col min="2313" max="2315" width="3.7109375" style="446" customWidth="1"/>
    <col min="2316" max="2316" width="12.7109375" style="446" customWidth="1"/>
    <col min="2317" max="2317" width="47.42578125" style="446" customWidth="1"/>
    <col min="2318" max="2321" width="0" style="446" hidden="1" customWidth="1"/>
    <col min="2322" max="2322" width="11.7109375" style="446" customWidth="1"/>
    <col min="2323" max="2323" width="6.42578125" style="446" bestFit="1" customWidth="1"/>
    <col min="2324" max="2324" width="11.7109375" style="446" customWidth="1"/>
    <col min="2325" max="2325" width="0" style="446" hidden="1" customWidth="1"/>
    <col min="2326" max="2326" width="3.7109375" style="446" customWidth="1"/>
    <col min="2327" max="2327" width="11.140625" style="446" bestFit="1" customWidth="1"/>
    <col min="2328" max="2330" width="10.5703125" style="446"/>
    <col min="2331" max="2331" width="10.140625" style="446" customWidth="1"/>
    <col min="2332" max="2560" width="10.5703125" style="446"/>
    <col min="2561" max="2568" width="0" style="446" hidden="1" customWidth="1"/>
    <col min="2569" max="2571" width="3.7109375" style="446" customWidth="1"/>
    <col min="2572" max="2572" width="12.7109375" style="446" customWidth="1"/>
    <col min="2573" max="2573" width="47.42578125" style="446" customWidth="1"/>
    <col min="2574" max="2577" width="0" style="446" hidden="1" customWidth="1"/>
    <col min="2578" max="2578" width="11.7109375" style="446" customWidth="1"/>
    <col min="2579" max="2579" width="6.42578125" style="446" bestFit="1" customWidth="1"/>
    <col min="2580" max="2580" width="11.7109375" style="446" customWidth="1"/>
    <col min="2581" max="2581" width="0" style="446" hidden="1" customWidth="1"/>
    <col min="2582" max="2582" width="3.7109375" style="446" customWidth="1"/>
    <col min="2583" max="2583" width="11.140625" style="446" bestFit="1" customWidth="1"/>
    <col min="2584" max="2586" width="10.5703125" style="446"/>
    <col min="2587" max="2587" width="10.140625" style="446" customWidth="1"/>
    <col min="2588" max="2816" width="10.5703125" style="446"/>
    <col min="2817" max="2824" width="0" style="446" hidden="1" customWidth="1"/>
    <col min="2825" max="2827" width="3.7109375" style="446" customWidth="1"/>
    <col min="2828" max="2828" width="12.7109375" style="446" customWidth="1"/>
    <col min="2829" max="2829" width="47.42578125" style="446" customWidth="1"/>
    <col min="2830" max="2833" width="0" style="446" hidden="1" customWidth="1"/>
    <col min="2834" max="2834" width="11.7109375" style="446" customWidth="1"/>
    <col min="2835" max="2835" width="6.42578125" style="446" bestFit="1" customWidth="1"/>
    <col min="2836" max="2836" width="11.7109375" style="446" customWidth="1"/>
    <col min="2837" max="2837" width="0" style="446" hidden="1" customWidth="1"/>
    <col min="2838" max="2838" width="3.7109375" style="446" customWidth="1"/>
    <col min="2839" max="2839" width="11.140625" style="446" bestFit="1" customWidth="1"/>
    <col min="2840" max="2842" width="10.5703125" style="446"/>
    <col min="2843" max="2843" width="10.140625" style="446" customWidth="1"/>
    <col min="2844" max="3072" width="10.5703125" style="446"/>
    <col min="3073" max="3080" width="0" style="446" hidden="1" customWidth="1"/>
    <col min="3081" max="3083" width="3.7109375" style="446" customWidth="1"/>
    <col min="3084" max="3084" width="12.7109375" style="446" customWidth="1"/>
    <col min="3085" max="3085" width="47.42578125" style="446" customWidth="1"/>
    <col min="3086" max="3089" width="0" style="446" hidden="1" customWidth="1"/>
    <col min="3090" max="3090" width="11.7109375" style="446" customWidth="1"/>
    <col min="3091" max="3091" width="6.42578125" style="446" bestFit="1" customWidth="1"/>
    <col min="3092" max="3092" width="11.7109375" style="446" customWidth="1"/>
    <col min="3093" max="3093" width="0" style="446" hidden="1" customWidth="1"/>
    <col min="3094" max="3094" width="3.7109375" style="446" customWidth="1"/>
    <col min="3095" max="3095" width="11.140625" style="446" bestFit="1" customWidth="1"/>
    <col min="3096" max="3098" width="10.5703125" style="446"/>
    <col min="3099" max="3099" width="10.140625" style="446" customWidth="1"/>
    <col min="3100" max="3328" width="10.5703125" style="446"/>
    <col min="3329" max="3336" width="0" style="446" hidden="1" customWidth="1"/>
    <col min="3337" max="3339" width="3.7109375" style="446" customWidth="1"/>
    <col min="3340" max="3340" width="12.7109375" style="446" customWidth="1"/>
    <col min="3341" max="3341" width="47.42578125" style="446" customWidth="1"/>
    <col min="3342" max="3345" width="0" style="446" hidden="1" customWidth="1"/>
    <col min="3346" max="3346" width="11.7109375" style="446" customWidth="1"/>
    <col min="3347" max="3347" width="6.42578125" style="446" bestFit="1" customWidth="1"/>
    <col min="3348" max="3348" width="11.7109375" style="446" customWidth="1"/>
    <col min="3349" max="3349" width="0" style="446" hidden="1" customWidth="1"/>
    <col min="3350" max="3350" width="3.7109375" style="446" customWidth="1"/>
    <col min="3351" max="3351" width="11.140625" style="446" bestFit="1" customWidth="1"/>
    <col min="3352" max="3354" width="10.5703125" style="446"/>
    <col min="3355" max="3355" width="10.140625" style="446" customWidth="1"/>
    <col min="3356" max="3584" width="10.5703125" style="446"/>
    <col min="3585" max="3592" width="0" style="446" hidden="1" customWidth="1"/>
    <col min="3593" max="3595" width="3.7109375" style="446" customWidth="1"/>
    <col min="3596" max="3596" width="12.7109375" style="446" customWidth="1"/>
    <col min="3597" max="3597" width="47.42578125" style="446" customWidth="1"/>
    <col min="3598" max="3601" width="0" style="446" hidden="1" customWidth="1"/>
    <col min="3602" max="3602" width="11.7109375" style="446" customWidth="1"/>
    <col min="3603" max="3603" width="6.42578125" style="446" bestFit="1" customWidth="1"/>
    <col min="3604" max="3604" width="11.7109375" style="446" customWidth="1"/>
    <col min="3605" max="3605" width="0" style="446" hidden="1" customWidth="1"/>
    <col min="3606" max="3606" width="3.7109375" style="446" customWidth="1"/>
    <col min="3607" max="3607" width="11.140625" style="446" bestFit="1" customWidth="1"/>
    <col min="3608" max="3610" width="10.5703125" style="446"/>
    <col min="3611" max="3611" width="10.140625" style="446" customWidth="1"/>
    <col min="3612" max="3840" width="10.5703125" style="446"/>
    <col min="3841" max="3848" width="0" style="446" hidden="1" customWidth="1"/>
    <col min="3849" max="3851" width="3.7109375" style="446" customWidth="1"/>
    <col min="3852" max="3852" width="12.7109375" style="446" customWidth="1"/>
    <col min="3853" max="3853" width="47.42578125" style="446" customWidth="1"/>
    <col min="3854" max="3857" width="0" style="446" hidden="1" customWidth="1"/>
    <col min="3858" max="3858" width="11.7109375" style="446" customWidth="1"/>
    <col min="3859" max="3859" width="6.42578125" style="446" bestFit="1" customWidth="1"/>
    <col min="3860" max="3860" width="11.7109375" style="446" customWidth="1"/>
    <col min="3861" max="3861" width="0" style="446" hidden="1" customWidth="1"/>
    <col min="3862" max="3862" width="3.7109375" style="446" customWidth="1"/>
    <col min="3863" max="3863" width="11.140625" style="446" bestFit="1" customWidth="1"/>
    <col min="3864" max="3866" width="10.5703125" style="446"/>
    <col min="3867" max="3867" width="10.140625" style="446" customWidth="1"/>
    <col min="3868" max="4096" width="10.5703125" style="446"/>
    <col min="4097" max="4104" width="0" style="446" hidden="1" customWidth="1"/>
    <col min="4105" max="4107" width="3.7109375" style="446" customWidth="1"/>
    <col min="4108" max="4108" width="12.7109375" style="446" customWidth="1"/>
    <col min="4109" max="4109" width="47.42578125" style="446" customWidth="1"/>
    <col min="4110" max="4113" width="0" style="446" hidden="1" customWidth="1"/>
    <col min="4114" max="4114" width="11.7109375" style="446" customWidth="1"/>
    <col min="4115" max="4115" width="6.42578125" style="446" bestFit="1" customWidth="1"/>
    <col min="4116" max="4116" width="11.7109375" style="446" customWidth="1"/>
    <col min="4117" max="4117" width="0" style="446" hidden="1" customWidth="1"/>
    <col min="4118" max="4118" width="3.7109375" style="446" customWidth="1"/>
    <col min="4119" max="4119" width="11.140625" style="446" bestFit="1" customWidth="1"/>
    <col min="4120" max="4122" width="10.5703125" style="446"/>
    <col min="4123" max="4123" width="10.140625" style="446" customWidth="1"/>
    <col min="4124" max="4352" width="10.5703125" style="446"/>
    <col min="4353" max="4360" width="0" style="446" hidden="1" customWidth="1"/>
    <col min="4361" max="4363" width="3.7109375" style="446" customWidth="1"/>
    <col min="4364" max="4364" width="12.7109375" style="446" customWidth="1"/>
    <col min="4365" max="4365" width="47.42578125" style="446" customWidth="1"/>
    <col min="4366" max="4369" width="0" style="446" hidden="1" customWidth="1"/>
    <col min="4370" max="4370" width="11.7109375" style="446" customWidth="1"/>
    <col min="4371" max="4371" width="6.42578125" style="446" bestFit="1" customWidth="1"/>
    <col min="4372" max="4372" width="11.7109375" style="446" customWidth="1"/>
    <col min="4373" max="4373" width="0" style="446" hidden="1" customWidth="1"/>
    <col min="4374" max="4374" width="3.7109375" style="446" customWidth="1"/>
    <col min="4375" max="4375" width="11.140625" style="446" bestFit="1" customWidth="1"/>
    <col min="4376" max="4378" width="10.5703125" style="446"/>
    <col min="4379" max="4379" width="10.140625" style="446" customWidth="1"/>
    <col min="4380" max="4608" width="10.5703125" style="446"/>
    <col min="4609" max="4616" width="0" style="446" hidden="1" customWidth="1"/>
    <col min="4617" max="4619" width="3.7109375" style="446" customWidth="1"/>
    <col min="4620" max="4620" width="12.7109375" style="446" customWidth="1"/>
    <col min="4621" max="4621" width="47.42578125" style="446" customWidth="1"/>
    <col min="4622" max="4625" width="0" style="446" hidden="1" customWidth="1"/>
    <col min="4626" max="4626" width="11.7109375" style="446" customWidth="1"/>
    <col min="4627" max="4627" width="6.42578125" style="446" bestFit="1" customWidth="1"/>
    <col min="4628" max="4628" width="11.7109375" style="446" customWidth="1"/>
    <col min="4629" max="4629" width="0" style="446" hidden="1" customWidth="1"/>
    <col min="4630" max="4630" width="3.7109375" style="446" customWidth="1"/>
    <col min="4631" max="4631" width="11.140625" style="446" bestFit="1" customWidth="1"/>
    <col min="4632" max="4634" width="10.5703125" style="446"/>
    <col min="4635" max="4635" width="10.140625" style="446" customWidth="1"/>
    <col min="4636" max="4864" width="10.5703125" style="446"/>
    <col min="4865" max="4872" width="0" style="446" hidden="1" customWidth="1"/>
    <col min="4873" max="4875" width="3.7109375" style="446" customWidth="1"/>
    <col min="4876" max="4876" width="12.7109375" style="446" customWidth="1"/>
    <col min="4877" max="4877" width="47.42578125" style="446" customWidth="1"/>
    <col min="4878" max="4881" width="0" style="446" hidden="1" customWidth="1"/>
    <col min="4882" max="4882" width="11.7109375" style="446" customWidth="1"/>
    <col min="4883" max="4883" width="6.42578125" style="446" bestFit="1" customWidth="1"/>
    <col min="4884" max="4884" width="11.7109375" style="446" customWidth="1"/>
    <col min="4885" max="4885" width="0" style="446" hidden="1" customWidth="1"/>
    <col min="4886" max="4886" width="3.7109375" style="446" customWidth="1"/>
    <col min="4887" max="4887" width="11.140625" style="446" bestFit="1" customWidth="1"/>
    <col min="4888" max="4890" width="10.5703125" style="446"/>
    <col min="4891" max="4891" width="10.140625" style="446" customWidth="1"/>
    <col min="4892" max="5120" width="10.5703125" style="446"/>
    <col min="5121" max="5128" width="0" style="446" hidden="1" customWidth="1"/>
    <col min="5129" max="5131" width="3.7109375" style="446" customWidth="1"/>
    <col min="5132" max="5132" width="12.7109375" style="446" customWidth="1"/>
    <col min="5133" max="5133" width="47.42578125" style="446" customWidth="1"/>
    <col min="5134" max="5137" width="0" style="446" hidden="1" customWidth="1"/>
    <col min="5138" max="5138" width="11.7109375" style="446" customWidth="1"/>
    <col min="5139" max="5139" width="6.42578125" style="446" bestFit="1" customWidth="1"/>
    <col min="5140" max="5140" width="11.7109375" style="446" customWidth="1"/>
    <col min="5141" max="5141" width="0" style="446" hidden="1" customWidth="1"/>
    <col min="5142" max="5142" width="3.7109375" style="446" customWidth="1"/>
    <col min="5143" max="5143" width="11.140625" style="446" bestFit="1" customWidth="1"/>
    <col min="5144" max="5146" width="10.5703125" style="446"/>
    <col min="5147" max="5147" width="10.140625" style="446" customWidth="1"/>
    <col min="5148" max="5376" width="10.5703125" style="446"/>
    <col min="5377" max="5384" width="0" style="446" hidden="1" customWidth="1"/>
    <col min="5385" max="5387" width="3.7109375" style="446" customWidth="1"/>
    <col min="5388" max="5388" width="12.7109375" style="446" customWidth="1"/>
    <col min="5389" max="5389" width="47.42578125" style="446" customWidth="1"/>
    <col min="5390" max="5393" width="0" style="446" hidden="1" customWidth="1"/>
    <col min="5394" max="5394" width="11.7109375" style="446" customWidth="1"/>
    <col min="5395" max="5395" width="6.42578125" style="446" bestFit="1" customWidth="1"/>
    <col min="5396" max="5396" width="11.7109375" style="446" customWidth="1"/>
    <col min="5397" max="5397" width="0" style="446" hidden="1" customWidth="1"/>
    <col min="5398" max="5398" width="3.7109375" style="446" customWidth="1"/>
    <col min="5399" max="5399" width="11.140625" style="446" bestFit="1" customWidth="1"/>
    <col min="5400" max="5402" width="10.5703125" style="446"/>
    <col min="5403" max="5403" width="10.140625" style="446" customWidth="1"/>
    <col min="5404" max="5632" width="10.5703125" style="446"/>
    <col min="5633" max="5640" width="0" style="446" hidden="1" customWidth="1"/>
    <col min="5641" max="5643" width="3.7109375" style="446" customWidth="1"/>
    <col min="5644" max="5644" width="12.7109375" style="446" customWidth="1"/>
    <col min="5645" max="5645" width="47.42578125" style="446" customWidth="1"/>
    <col min="5646" max="5649" width="0" style="446" hidden="1" customWidth="1"/>
    <col min="5650" max="5650" width="11.7109375" style="446" customWidth="1"/>
    <col min="5651" max="5651" width="6.42578125" style="446" bestFit="1" customWidth="1"/>
    <col min="5652" max="5652" width="11.7109375" style="446" customWidth="1"/>
    <col min="5653" max="5653" width="0" style="446" hidden="1" customWidth="1"/>
    <col min="5654" max="5654" width="3.7109375" style="446" customWidth="1"/>
    <col min="5655" max="5655" width="11.140625" style="446" bestFit="1" customWidth="1"/>
    <col min="5656" max="5658" width="10.5703125" style="446"/>
    <col min="5659" max="5659" width="10.140625" style="446" customWidth="1"/>
    <col min="5660" max="5888" width="10.5703125" style="446"/>
    <col min="5889" max="5896" width="0" style="446" hidden="1" customWidth="1"/>
    <col min="5897" max="5899" width="3.7109375" style="446" customWidth="1"/>
    <col min="5900" max="5900" width="12.7109375" style="446" customWidth="1"/>
    <col min="5901" max="5901" width="47.42578125" style="446" customWidth="1"/>
    <col min="5902" max="5905" width="0" style="446" hidden="1" customWidth="1"/>
    <col min="5906" max="5906" width="11.7109375" style="446" customWidth="1"/>
    <col min="5907" max="5907" width="6.42578125" style="446" bestFit="1" customWidth="1"/>
    <col min="5908" max="5908" width="11.7109375" style="446" customWidth="1"/>
    <col min="5909" max="5909" width="0" style="446" hidden="1" customWidth="1"/>
    <col min="5910" max="5910" width="3.7109375" style="446" customWidth="1"/>
    <col min="5911" max="5911" width="11.140625" style="446" bestFit="1" customWidth="1"/>
    <col min="5912" max="5914" width="10.5703125" style="446"/>
    <col min="5915" max="5915" width="10.140625" style="446" customWidth="1"/>
    <col min="5916" max="6144" width="10.5703125" style="446"/>
    <col min="6145" max="6152" width="0" style="446" hidden="1" customWidth="1"/>
    <col min="6153" max="6155" width="3.7109375" style="446" customWidth="1"/>
    <col min="6156" max="6156" width="12.7109375" style="446" customWidth="1"/>
    <col min="6157" max="6157" width="47.42578125" style="446" customWidth="1"/>
    <col min="6158" max="6161" width="0" style="446" hidden="1" customWidth="1"/>
    <col min="6162" max="6162" width="11.7109375" style="446" customWidth="1"/>
    <col min="6163" max="6163" width="6.42578125" style="446" bestFit="1" customWidth="1"/>
    <col min="6164" max="6164" width="11.7109375" style="446" customWidth="1"/>
    <col min="6165" max="6165" width="0" style="446" hidden="1" customWidth="1"/>
    <col min="6166" max="6166" width="3.7109375" style="446" customWidth="1"/>
    <col min="6167" max="6167" width="11.140625" style="446" bestFit="1" customWidth="1"/>
    <col min="6168" max="6170" width="10.5703125" style="446"/>
    <col min="6171" max="6171" width="10.140625" style="446" customWidth="1"/>
    <col min="6172" max="6400" width="10.5703125" style="446"/>
    <col min="6401" max="6408" width="0" style="446" hidden="1" customWidth="1"/>
    <col min="6409" max="6411" width="3.7109375" style="446" customWidth="1"/>
    <col min="6412" max="6412" width="12.7109375" style="446" customWidth="1"/>
    <col min="6413" max="6413" width="47.42578125" style="446" customWidth="1"/>
    <col min="6414" max="6417" width="0" style="446" hidden="1" customWidth="1"/>
    <col min="6418" max="6418" width="11.7109375" style="446" customWidth="1"/>
    <col min="6419" max="6419" width="6.42578125" style="446" bestFit="1" customWidth="1"/>
    <col min="6420" max="6420" width="11.7109375" style="446" customWidth="1"/>
    <col min="6421" max="6421" width="0" style="446" hidden="1" customWidth="1"/>
    <col min="6422" max="6422" width="3.7109375" style="446" customWidth="1"/>
    <col min="6423" max="6423" width="11.140625" style="446" bestFit="1" customWidth="1"/>
    <col min="6424" max="6426" width="10.5703125" style="446"/>
    <col min="6427" max="6427" width="10.140625" style="446" customWidth="1"/>
    <col min="6428" max="6656" width="10.5703125" style="446"/>
    <col min="6657" max="6664" width="0" style="446" hidden="1" customWidth="1"/>
    <col min="6665" max="6667" width="3.7109375" style="446" customWidth="1"/>
    <col min="6668" max="6668" width="12.7109375" style="446" customWidth="1"/>
    <col min="6669" max="6669" width="47.42578125" style="446" customWidth="1"/>
    <col min="6670" max="6673" width="0" style="446" hidden="1" customWidth="1"/>
    <col min="6674" max="6674" width="11.7109375" style="446" customWidth="1"/>
    <col min="6675" max="6675" width="6.42578125" style="446" bestFit="1" customWidth="1"/>
    <col min="6676" max="6676" width="11.7109375" style="446" customWidth="1"/>
    <col min="6677" max="6677" width="0" style="446" hidden="1" customWidth="1"/>
    <col min="6678" max="6678" width="3.7109375" style="446" customWidth="1"/>
    <col min="6679" max="6679" width="11.140625" style="446" bestFit="1" customWidth="1"/>
    <col min="6680" max="6682" width="10.5703125" style="446"/>
    <col min="6683" max="6683" width="10.140625" style="446" customWidth="1"/>
    <col min="6684" max="6912" width="10.5703125" style="446"/>
    <col min="6913" max="6920" width="0" style="446" hidden="1" customWidth="1"/>
    <col min="6921" max="6923" width="3.7109375" style="446" customWidth="1"/>
    <col min="6924" max="6924" width="12.7109375" style="446" customWidth="1"/>
    <col min="6925" max="6925" width="47.42578125" style="446" customWidth="1"/>
    <col min="6926" max="6929" width="0" style="446" hidden="1" customWidth="1"/>
    <col min="6930" max="6930" width="11.7109375" style="446" customWidth="1"/>
    <col min="6931" max="6931" width="6.42578125" style="446" bestFit="1" customWidth="1"/>
    <col min="6932" max="6932" width="11.7109375" style="446" customWidth="1"/>
    <col min="6933" max="6933" width="0" style="446" hidden="1" customWidth="1"/>
    <col min="6934" max="6934" width="3.7109375" style="446" customWidth="1"/>
    <col min="6935" max="6935" width="11.140625" style="446" bestFit="1" customWidth="1"/>
    <col min="6936" max="6938" width="10.5703125" style="446"/>
    <col min="6939" max="6939" width="10.140625" style="446" customWidth="1"/>
    <col min="6940" max="7168" width="10.5703125" style="446"/>
    <col min="7169" max="7176" width="0" style="446" hidden="1" customWidth="1"/>
    <col min="7177" max="7179" width="3.7109375" style="446" customWidth="1"/>
    <col min="7180" max="7180" width="12.7109375" style="446" customWidth="1"/>
    <col min="7181" max="7181" width="47.42578125" style="446" customWidth="1"/>
    <col min="7182" max="7185" width="0" style="446" hidden="1" customWidth="1"/>
    <col min="7186" max="7186" width="11.7109375" style="446" customWidth="1"/>
    <col min="7187" max="7187" width="6.42578125" style="446" bestFit="1" customWidth="1"/>
    <col min="7188" max="7188" width="11.7109375" style="446" customWidth="1"/>
    <col min="7189" max="7189" width="0" style="446" hidden="1" customWidth="1"/>
    <col min="7190" max="7190" width="3.7109375" style="446" customWidth="1"/>
    <col min="7191" max="7191" width="11.140625" style="446" bestFit="1" customWidth="1"/>
    <col min="7192" max="7194" width="10.5703125" style="446"/>
    <col min="7195" max="7195" width="10.140625" style="446" customWidth="1"/>
    <col min="7196" max="7424" width="10.5703125" style="446"/>
    <col min="7425" max="7432" width="0" style="446" hidden="1" customWidth="1"/>
    <col min="7433" max="7435" width="3.7109375" style="446" customWidth="1"/>
    <col min="7436" max="7436" width="12.7109375" style="446" customWidth="1"/>
    <col min="7437" max="7437" width="47.42578125" style="446" customWidth="1"/>
    <col min="7438" max="7441" width="0" style="446" hidden="1" customWidth="1"/>
    <col min="7442" max="7442" width="11.7109375" style="446" customWidth="1"/>
    <col min="7443" max="7443" width="6.42578125" style="446" bestFit="1" customWidth="1"/>
    <col min="7444" max="7444" width="11.7109375" style="446" customWidth="1"/>
    <col min="7445" max="7445" width="0" style="446" hidden="1" customWidth="1"/>
    <col min="7446" max="7446" width="3.7109375" style="446" customWidth="1"/>
    <col min="7447" max="7447" width="11.140625" style="446" bestFit="1" customWidth="1"/>
    <col min="7448" max="7450" width="10.5703125" style="446"/>
    <col min="7451" max="7451" width="10.140625" style="446" customWidth="1"/>
    <col min="7452" max="7680" width="10.5703125" style="446"/>
    <col min="7681" max="7688" width="0" style="446" hidden="1" customWidth="1"/>
    <col min="7689" max="7691" width="3.7109375" style="446" customWidth="1"/>
    <col min="7692" max="7692" width="12.7109375" style="446" customWidth="1"/>
    <col min="7693" max="7693" width="47.42578125" style="446" customWidth="1"/>
    <col min="7694" max="7697" width="0" style="446" hidden="1" customWidth="1"/>
    <col min="7698" max="7698" width="11.7109375" style="446" customWidth="1"/>
    <col min="7699" max="7699" width="6.42578125" style="446" bestFit="1" customWidth="1"/>
    <col min="7700" max="7700" width="11.7109375" style="446" customWidth="1"/>
    <col min="7701" max="7701" width="0" style="446" hidden="1" customWidth="1"/>
    <col min="7702" max="7702" width="3.7109375" style="446" customWidth="1"/>
    <col min="7703" max="7703" width="11.140625" style="446" bestFit="1" customWidth="1"/>
    <col min="7704" max="7706" width="10.5703125" style="446"/>
    <col min="7707" max="7707" width="10.140625" style="446" customWidth="1"/>
    <col min="7708" max="7936" width="10.5703125" style="446"/>
    <col min="7937" max="7944" width="0" style="446" hidden="1" customWidth="1"/>
    <col min="7945" max="7947" width="3.7109375" style="446" customWidth="1"/>
    <col min="7948" max="7948" width="12.7109375" style="446" customWidth="1"/>
    <col min="7949" max="7949" width="47.42578125" style="446" customWidth="1"/>
    <col min="7950" max="7953" width="0" style="446" hidden="1" customWidth="1"/>
    <col min="7954" max="7954" width="11.7109375" style="446" customWidth="1"/>
    <col min="7955" max="7955" width="6.42578125" style="446" bestFit="1" customWidth="1"/>
    <col min="7956" max="7956" width="11.7109375" style="446" customWidth="1"/>
    <col min="7957" max="7957" width="0" style="446" hidden="1" customWidth="1"/>
    <col min="7958" max="7958" width="3.7109375" style="446" customWidth="1"/>
    <col min="7959" max="7959" width="11.140625" style="446" bestFit="1" customWidth="1"/>
    <col min="7960" max="7962" width="10.5703125" style="446"/>
    <col min="7963" max="7963" width="10.140625" style="446" customWidth="1"/>
    <col min="7964" max="8192" width="10.5703125" style="446"/>
    <col min="8193" max="8200" width="0" style="446" hidden="1" customWidth="1"/>
    <col min="8201" max="8203" width="3.7109375" style="446" customWidth="1"/>
    <col min="8204" max="8204" width="12.7109375" style="446" customWidth="1"/>
    <col min="8205" max="8205" width="47.42578125" style="446" customWidth="1"/>
    <col min="8206" max="8209" width="0" style="446" hidden="1" customWidth="1"/>
    <col min="8210" max="8210" width="11.7109375" style="446" customWidth="1"/>
    <col min="8211" max="8211" width="6.42578125" style="446" bestFit="1" customWidth="1"/>
    <col min="8212" max="8212" width="11.7109375" style="446" customWidth="1"/>
    <col min="8213" max="8213" width="0" style="446" hidden="1" customWidth="1"/>
    <col min="8214" max="8214" width="3.7109375" style="446" customWidth="1"/>
    <col min="8215" max="8215" width="11.140625" style="446" bestFit="1" customWidth="1"/>
    <col min="8216" max="8218" width="10.5703125" style="446"/>
    <col min="8219" max="8219" width="10.140625" style="446" customWidth="1"/>
    <col min="8220" max="8448" width="10.5703125" style="446"/>
    <col min="8449" max="8456" width="0" style="446" hidden="1" customWidth="1"/>
    <col min="8457" max="8459" width="3.7109375" style="446" customWidth="1"/>
    <col min="8460" max="8460" width="12.7109375" style="446" customWidth="1"/>
    <col min="8461" max="8461" width="47.42578125" style="446" customWidth="1"/>
    <col min="8462" max="8465" width="0" style="446" hidden="1" customWidth="1"/>
    <col min="8466" max="8466" width="11.7109375" style="446" customWidth="1"/>
    <col min="8467" max="8467" width="6.42578125" style="446" bestFit="1" customWidth="1"/>
    <col min="8468" max="8468" width="11.7109375" style="446" customWidth="1"/>
    <col min="8469" max="8469" width="0" style="446" hidden="1" customWidth="1"/>
    <col min="8470" max="8470" width="3.7109375" style="446" customWidth="1"/>
    <col min="8471" max="8471" width="11.140625" style="446" bestFit="1" customWidth="1"/>
    <col min="8472" max="8474" width="10.5703125" style="446"/>
    <col min="8475" max="8475" width="10.140625" style="446" customWidth="1"/>
    <col min="8476" max="8704" width="10.5703125" style="446"/>
    <col min="8705" max="8712" width="0" style="446" hidden="1" customWidth="1"/>
    <col min="8713" max="8715" width="3.7109375" style="446" customWidth="1"/>
    <col min="8716" max="8716" width="12.7109375" style="446" customWidth="1"/>
    <col min="8717" max="8717" width="47.42578125" style="446" customWidth="1"/>
    <col min="8718" max="8721" width="0" style="446" hidden="1" customWidth="1"/>
    <col min="8722" max="8722" width="11.7109375" style="446" customWidth="1"/>
    <col min="8723" max="8723" width="6.42578125" style="446" bestFit="1" customWidth="1"/>
    <col min="8724" max="8724" width="11.7109375" style="446" customWidth="1"/>
    <col min="8725" max="8725" width="0" style="446" hidden="1" customWidth="1"/>
    <col min="8726" max="8726" width="3.7109375" style="446" customWidth="1"/>
    <col min="8727" max="8727" width="11.140625" style="446" bestFit="1" customWidth="1"/>
    <col min="8728" max="8730" width="10.5703125" style="446"/>
    <col min="8731" max="8731" width="10.140625" style="446" customWidth="1"/>
    <col min="8732" max="8960" width="10.5703125" style="446"/>
    <col min="8961" max="8968" width="0" style="446" hidden="1" customWidth="1"/>
    <col min="8969" max="8971" width="3.7109375" style="446" customWidth="1"/>
    <col min="8972" max="8972" width="12.7109375" style="446" customWidth="1"/>
    <col min="8973" max="8973" width="47.42578125" style="446" customWidth="1"/>
    <col min="8974" max="8977" width="0" style="446" hidden="1" customWidth="1"/>
    <col min="8978" max="8978" width="11.7109375" style="446" customWidth="1"/>
    <col min="8979" max="8979" width="6.42578125" style="446" bestFit="1" customWidth="1"/>
    <col min="8980" max="8980" width="11.7109375" style="446" customWidth="1"/>
    <col min="8981" max="8981" width="0" style="446" hidden="1" customWidth="1"/>
    <col min="8982" max="8982" width="3.7109375" style="446" customWidth="1"/>
    <col min="8983" max="8983" width="11.140625" style="446" bestFit="1" customWidth="1"/>
    <col min="8984" max="8986" width="10.5703125" style="446"/>
    <col min="8987" max="8987" width="10.140625" style="446" customWidth="1"/>
    <col min="8988" max="9216" width="10.5703125" style="446"/>
    <col min="9217" max="9224" width="0" style="446" hidden="1" customWidth="1"/>
    <col min="9225" max="9227" width="3.7109375" style="446" customWidth="1"/>
    <col min="9228" max="9228" width="12.7109375" style="446" customWidth="1"/>
    <col min="9229" max="9229" width="47.42578125" style="446" customWidth="1"/>
    <col min="9230" max="9233" width="0" style="446" hidden="1" customWidth="1"/>
    <col min="9234" max="9234" width="11.7109375" style="446" customWidth="1"/>
    <col min="9235" max="9235" width="6.42578125" style="446" bestFit="1" customWidth="1"/>
    <col min="9236" max="9236" width="11.7109375" style="446" customWidth="1"/>
    <col min="9237" max="9237" width="0" style="446" hidden="1" customWidth="1"/>
    <col min="9238" max="9238" width="3.7109375" style="446" customWidth="1"/>
    <col min="9239" max="9239" width="11.140625" style="446" bestFit="1" customWidth="1"/>
    <col min="9240" max="9242" width="10.5703125" style="446"/>
    <col min="9243" max="9243" width="10.140625" style="446" customWidth="1"/>
    <col min="9244" max="9472" width="10.5703125" style="446"/>
    <col min="9473" max="9480" width="0" style="446" hidden="1" customWidth="1"/>
    <col min="9481" max="9483" width="3.7109375" style="446" customWidth="1"/>
    <col min="9484" max="9484" width="12.7109375" style="446" customWidth="1"/>
    <col min="9485" max="9485" width="47.42578125" style="446" customWidth="1"/>
    <col min="9486" max="9489" width="0" style="446" hidden="1" customWidth="1"/>
    <col min="9490" max="9490" width="11.7109375" style="446" customWidth="1"/>
    <col min="9491" max="9491" width="6.42578125" style="446" bestFit="1" customWidth="1"/>
    <col min="9492" max="9492" width="11.7109375" style="446" customWidth="1"/>
    <col min="9493" max="9493" width="0" style="446" hidden="1" customWidth="1"/>
    <col min="9494" max="9494" width="3.7109375" style="446" customWidth="1"/>
    <col min="9495" max="9495" width="11.140625" style="446" bestFit="1" customWidth="1"/>
    <col min="9496" max="9498" width="10.5703125" style="446"/>
    <col min="9499" max="9499" width="10.140625" style="446" customWidth="1"/>
    <col min="9500" max="9728" width="10.5703125" style="446"/>
    <col min="9729" max="9736" width="0" style="446" hidden="1" customWidth="1"/>
    <col min="9737" max="9739" width="3.7109375" style="446" customWidth="1"/>
    <col min="9740" max="9740" width="12.7109375" style="446" customWidth="1"/>
    <col min="9741" max="9741" width="47.42578125" style="446" customWidth="1"/>
    <col min="9742" max="9745" width="0" style="446" hidden="1" customWidth="1"/>
    <col min="9746" max="9746" width="11.7109375" style="446" customWidth="1"/>
    <col min="9747" max="9747" width="6.42578125" style="446" bestFit="1" customWidth="1"/>
    <col min="9748" max="9748" width="11.7109375" style="446" customWidth="1"/>
    <col min="9749" max="9749" width="0" style="446" hidden="1" customWidth="1"/>
    <col min="9750" max="9750" width="3.7109375" style="446" customWidth="1"/>
    <col min="9751" max="9751" width="11.140625" style="446" bestFit="1" customWidth="1"/>
    <col min="9752" max="9754" width="10.5703125" style="446"/>
    <col min="9755" max="9755" width="10.140625" style="446" customWidth="1"/>
    <col min="9756" max="9984" width="10.5703125" style="446"/>
    <col min="9985" max="9992" width="0" style="446" hidden="1" customWidth="1"/>
    <col min="9993" max="9995" width="3.7109375" style="446" customWidth="1"/>
    <col min="9996" max="9996" width="12.7109375" style="446" customWidth="1"/>
    <col min="9997" max="9997" width="47.42578125" style="446" customWidth="1"/>
    <col min="9998" max="10001" width="0" style="446" hidden="1" customWidth="1"/>
    <col min="10002" max="10002" width="11.7109375" style="446" customWidth="1"/>
    <col min="10003" max="10003" width="6.42578125" style="446" bestFit="1" customWidth="1"/>
    <col min="10004" max="10004" width="11.7109375" style="446" customWidth="1"/>
    <col min="10005" max="10005" width="0" style="446" hidden="1" customWidth="1"/>
    <col min="10006" max="10006" width="3.7109375" style="446" customWidth="1"/>
    <col min="10007" max="10007" width="11.140625" style="446" bestFit="1" customWidth="1"/>
    <col min="10008" max="10010" width="10.5703125" style="446"/>
    <col min="10011" max="10011" width="10.140625" style="446" customWidth="1"/>
    <col min="10012" max="10240" width="10.5703125" style="446"/>
    <col min="10241" max="10248" width="0" style="446" hidden="1" customWidth="1"/>
    <col min="10249" max="10251" width="3.7109375" style="446" customWidth="1"/>
    <col min="10252" max="10252" width="12.7109375" style="446" customWidth="1"/>
    <col min="10253" max="10253" width="47.42578125" style="446" customWidth="1"/>
    <col min="10254" max="10257" width="0" style="446" hidden="1" customWidth="1"/>
    <col min="10258" max="10258" width="11.7109375" style="446" customWidth="1"/>
    <col min="10259" max="10259" width="6.42578125" style="446" bestFit="1" customWidth="1"/>
    <col min="10260" max="10260" width="11.7109375" style="446" customWidth="1"/>
    <col min="10261" max="10261" width="0" style="446" hidden="1" customWidth="1"/>
    <col min="10262" max="10262" width="3.7109375" style="446" customWidth="1"/>
    <col min="10263" max="10263" width="11.140625" style="446" bestFit="1" customWidth="1"/>
    <col min="10264" max="10266" width="10.5703125" style="446"/>
    <col min="10267" max="10267" width="10.140625" style="446" customWidth="1"/>
    <col min="10268" max="10496" width="10.5703125" style="446"/>
    <col min="10497" max="10504" width="0" style="446" hidden="1" customWidth="1"/>
    <col min="10505" max="10507" width="3.7109375" style="446" customWidth="1"/>
    <col min="10508" max="10508" width="12.7109375" style="446" customWidth="1"/>
    <col min="10509" max="10509" width="47.42578125" style="446" customWidth="1"/>
    <col min="10510" max="10513" width="0" style="446" hidden="1" customWidth="1"/>
    <col min="10514" max="10514" width="11.7109375" style="446" customWidth="1"/>
    <col min="10515" max="10515" width="6.42578125" style="446" bestFit="1" customWidth="1"/>
    <col min="10516" max="10516" width="11.7109375" style="446" customWidth="1"/>
    <col min="10517" max="10517" width="0" style="446" hidden="1" customWidth="1"/>
    <col min="10518" max="10518" width="3.7109375" style="446" customWidth="1"/>
    <col min="10519" max="10519" width="11.140625" style="446" bestFit="1" customWidth="1"/>
    <col min="10520" max="10522" width="10.5703125" style="446"/>
    <col min="10523" max="10523" width="10.140625" style="446" customWidth="1"/>
    <col min="10524" max="10752" width="10.5703125" style="446"/>
    <col min="10753" max="10760" width="0" style="446" hidden="1" customWidth="1"/>
    <col min="10761" max="10763" width="3.7109375" style="446" customWidth="1"/>
    <col min="10764" max="10764" width="12.7109375" style="446" customWidth="1"/>
    <col min="10765" max="10765" width="47.42578125" style="446" customWidth="1"/>
    <col min="10766" max="10769" width="0" style="446" hidden="1" customWidth="1"/>
    <col min="10770" max="10770" width="11.7109375" style="446" customWidth="1"/>
    <col min="10771" max="10771" width="6.42578125" style="446" bestFit="1" customWidth="1"/>
    <col min="10772" max="10772" width="11.7109375" style="446" customWidth="1"/>
    <col min="10773" max="10773" width="0" style="446" hidden="1" customWidth="1"/>
    <col min="10774" max="10774" width="3.7109375" style="446" customWidth="1"/>
    <col min="10775" max="10775" width="11.140625" style="446" bestFit="1" customWidth="1"/>
    <col min="10776" max="10778" width="10.5703125" style="446"/>
    <col min="10779" max="10779" width="10.140625" style="446" customWidth="1"/>
    <col min="10780" max="11008" width="10.5703125" style="446"/>
    <col min="11009" max="11016" width="0" style="446" hidden="1" customWidth="1"/>
    <col min="11017" max="11019" width="3.7109375" style="446" customWidth="1"/>
    <col min="11020" max="11020" width="12.7109375" style="446" customWidth="1"/>
    <col min="11021" max="11021" width="47.42578125" style="446" customWidth="1"/>
    <col min="11022" max="11025" width="0" style="446" hidden="1" customWidth="1"/>
    <col min="11026" max="11026" width="11.7109375" style="446" customWidth="1"/>
    <col min="11027" max="11027" width="6.42578125" style="446" bestFit="1" customWidth="1"/>
    <col min="11028" max="11028" width="11.7109375" style="446" customWidth="1"/>
    <col min="11029" max="11029" width="0" style="446" hidden="1" customWidth="1"/>
    <col min="11030" max="11030" width="3.7109375" style="446" customWidth="1"/>
    <col min="11031" max="11031" width="11.140625" style="446" bestFit="1" customWidth="1"/>
    <col min="11032" max="11034" width="10.5703125" style="446"/>
    <col min="11035" max="11035" width="10.140625" style="446" customWidth="1"/>
    <col min="11036" max="11264" width="10.5703125" style="446"/>
    <col min="11265" max="11272" width="0" style="446" hidden="1" customWidth="1"/>
    <col min="11273" max="11275" width="3.7109375" style="446" customWidth="1"/>
    <col min="11276" max="11276" width="12.7109375" style="446" customWidth="1"/>
    <col min="11277" max="11277" width="47.42578125" style="446" customWidth="1"/>
    <col min="11278" max="11281" width="0" style="446" hidden="1" customWidth="1"/>
    <col min="11282" max="11282" width="11.7109375" style="446" customWidth="1"/>
    <col min="11283" max="11283" width="6.42578125" style="446" bestFit="1" customWidth="1"/>
    <col min="11284" max="11284" width="11.7109375" style="446" customWidth="1"/>
    <col min="11285" max="11285" width="0" style="446" hidden="1" customWidth="1"/>
    <col min="11286" max="11286" width="3.7109375" style="446" customWidth="1"/>
    <col min="11287" max="11287" width="11.140625" style="446" bestFit="1" customWidth="1"/>
    <col min="11288" max="11290" width="10.5703125" style="446"/>
    <col min="11291" max="11291" width="10.140625" style="446" customWidth="1"/>
    <col min="11292" max="11520" width="10.5703125" style="446"/>
    <col min="11521" max="11528" width="0" style="446" hidden="1" customWidth="1"/>
    <col min="11529" max="11531" width="3.7109375" style="446" customWidth="1"/>
    <col min="11532" max="11532" width="12.7109375" style="446" customWidth="1"/>
    <col min="11533" max="11533" width="47.42578125" style="446" customWidth="1"/>
    <col min="11534" max="11537" width="0" style="446" hidden="1" customWidth="1"/>
    <col min="11538" max="11538" width="11.7109375" style="446" customWidth="1"/>
    <col min="11539" max="11539" width="6.42578125" style="446" bestFit="1" customWidth="1"/>
    <col min="11540" max="11540" width="11.7109375" style="446" customWidth="1"/>
    <col min="11541" max="11541" width="0" style="446" hidden="1" customWidth="1"/>
    <col min="11542" max="11542" width="3.7109375" style="446" customWidth="1"/>
    <col min="11543" max="11543" width="11.140625" style="446" bestFit="1" customWidth="1"/>
    <col min="11544" max="11546" width="10.5703125" style="446"/>
    <col min="11547" max="11547" width="10.140625" style="446" customWidth="1"/>
    <col min="11548" max="11776" width="10.5703125" style="446"/>
    <col min="11777" max="11784" width="0" style="446" hidden="1" customWidth="1"/>
    <col min="11785" max="11787" width="3.7109375" style="446" customWidth="1"/>
    <col min="11788" max="11788" width="12.7109375" style="446" customWidth="1"/>
    <col min="11789" max="11789" width="47.42578125" style="446" customWidth="1"/>
    <col min="11790" max="11793" width="0" style="446" hidden="1" customWidth="1"/>
    <col min="11794" max="11794" width="11.7109375" style="446" customWidth="1"/>
    <col min="11795" max="11795" width="6.42578125" style="446" bestFit="1" customWidth="1"/>
    <col min="11796" max="11796" width="11.7109375" style="446" customWidth="1"/>
    <col min="11797" max="11797" width="0" style="446" hidden="1" customWidth="1"/>
    <col min="11798" max="11798" width="3.7109375" style="446" customWidth="1"/>
    <col min="11799" max="11799" width="11.140625" style="446" bestFit="1" customWidth="1"/>
    <col min="11800" max="11802" width="10.5703125" style="446"/>
    <col min="11803" max="11803" width="10.140625" style="446" customWidth="1"/>
    <col min="11804" max="12032" width="10.5703125" style="446"/>
    <col min="12033" max="12040" width="0" style="446" hidden="1" customWidth="1"/>
    <col min="12041" max="12043" width="3.7109375" style="446" customWidth="1"/>
    <col min="12044" max="12044" width="12.7109375" style="446" customWidth="1"/>
    <col min="12045" max="12045" width="47.42578125" style="446" customWidth="1"/>
    <col min="12046" max="12049" width="0" style="446" hidden="1" customWidth="1"/>
    <col min="12050" max="12050" width="11.7109375" style="446" customWidth="1"/>
    <col min="12051" max="12051" width="6.42578125" style="446" bestFit="1" customWidth="1"/>
    <col min="12052" max="12052" width="11.7109375" style="446" customWidth="1"/>
    <col min="12053" max="12053" width="0" style="446" hidden="1" customWidth="1"/>
    <col min="12054" max="12054" width="3.7109375" style="446" customWidth="1"/>
    <col min="12055" max="12055" width="11.140625" style="446" bestFit="1" customWidth="1"/>
    <col min="12056" max="12058" width="10.5703125" style="446"/>
    <col min="12059" max="12059" width="10.140625" style="446" customWidth="1"/>
    <col min="12060" max="12288" width="10.5703125" style="446"/>
    <col min="12289" max="12296" width="0" style="446" hidden="1" customWidth="1"/>
    <col min="12297" max="12299" width="3.7109375" style="446" customWidth="1"/>
    <col min="12300" max="12300" width="12.7109375" style="446" customWidth="1"/>
    <col min="12301" max="12301" width="47.42578125" style="446" customWidth="1"/>
    <col min="12302" max="12305" width="0" style="446" hidden="1" customWidth="1"/>
    <col min="12306" max="12306" width="11.7109375" style="446" customWidth="1"/>
    <col min="12307" max="12307" width="6.42578125" style="446" bestFit="1" customWidth="1"/>
    <col min="12308" max="12308" width="11.7109375" style="446" customWidth="1"/>
    <col min="12309" max="12309" width="0" style="446" hidden="1" customWidth="1"/>
    <col min="12310" max="12310" width="3.7109375" style="446" customWidth="1"/>
    <col min="12311" max="12311" width="11.140625" style="446" bestFit="1" customWidth="1"/>
    <col min="12312" max="12314" width="10.5703125" style="446"/>
    <col min="12315" max="12315" width="10.140625" style="446" customWidth="1"/>
    <col min="12316" max="12544" width="10.5703125" style="446"/>
    <col min="12545" max="12552" width="0" style="446" hidden="1" customWidth="1"/>
    <col min="12553" max="12555" width="3.7109375" style="446" customWidth="1"/>
    <col min="12556" max="12556" width="12.7109375" style="446" customWidth="1"/>
    <col min="12557" max="12557" width="47.42578125" style="446" customWidth="1"/>
    <col min="12558" max="12561" width="0" style="446" hidden="1" customWidth="1"/>
    <col min="12562" max="12562" width="11.7109375" style="446" customWidth="1"/>
    <col min="12563" max="12563" width="6.42578125" style="446" bestFit="1" customWidth="1"/>
    <col min="12564" max="12564" width="11.7109375" style="446" customWidth="1"/>
    <col min="12565" max="12565" width="0" style="446" hidden="1" customWidth="1"/>
    <col min="12566" max="12566" width="3.7109375" style="446" customWidth="1"/>
    <col min="12567" max="12567" width="11.140625" style="446" bestFit="1" customWidth="1"/>
    <col min="12568" max="12570" width="10.5703125" style="446"/>
    <col min="12571" max="12571" width="10.140625" style="446" customWidth="1"/>
    <col min="12572" max="12800" width="10.5703125" style="446"/>
    <col min="12801" max="12808" width="0" style="446" hidden="1" customWidth="1"/>
    <col min="12809" max="12811" width="3.7109375" style="446" customWidth="1"/>
    <col min="12812" max="12812" width="12.7109375" style="446" customWidth="1"/>
    <col min="12813" max="12813" width="47.42578125" style="446" customWidth="1"/>
    <col min="12814" max="12817" width="0" style="446" hidden="1" customWidth="1"/>
    <col min="12818" max="12818" width="11.7109375" style="446" customWidth="1"/>
    <col min="12819" max="12819" width="6.42578125" style="446" bestFit="1" customWidth="1"/>
    <col min="12820" max="12820" width="11.7109375" style="446" customWidth="1"/>
    <col min="12821" max="12821" width="0" style="446" hidden="1" customWidth="1"/>
    <col min="12822" max="12822" width="3.7109375" style="446" customWidth="1"/>
    <col min="12823" max="12823" width="11.140625" style="446" bestFit="1" customWidth="1"/>
    <col min="12824" max="12826" width="10.5703125" style="446"/>
    <col min="12827" max="12827" width="10.140625" style="446" customWidth="1"/>
    <col min="12828" max="13056" width="10.5703125" style="446"/>
    <col min="13057" max="13064" width="0" style="446" hidden="1" customWidth="1"/>
    <col min="13065" max="13067" width="3.7109375" style="446" customWidth="1"/>
    <col min="13068" max="13068" width="12.7109375" style="446" customWidth="1"/>
    <col min="13069" max="13069" width="47.42578125" style="446" customWidth="1"/>
    <col min="13070" max="13073" width="0" style="446" hidden="1" customWidth="1"/>
    <col min="13074" max="13074" width="11.7109375" style="446" customWidth="1"/>
    <col min="13075" max="13075" width="6.42578125" style="446" bestFit="1" customWidth="1"/>
    <col min="13076" max="13076" width="11.7109375" style="446" customWidth="1"/>
    <col min="13077" max="13077" width="0" style="446" hidden="1" customWidth="1"/>
    <col min="13078" max="13078" width="3.7109375" style="446" customWidth="1"/>
    <col min="13079" max="13079" width="11.140625" style="446" bestFit="1" customWidth="1"/>
    <col min="13080" max="13082" width="10.5703125" style="446"/>
    <col min="13083" max="13083" width="10.140625" style="446" customWidth="1"/>
    <col min="13084" max="13312" width="10.5703125" style="446"/>
    <col min="13313" max="13320" width="0" style="446" hidden="1" customWidth="1"/>
    <col min="13321" max="13323" width="3.7109375" style="446" customWidth="1"/>
    <col min="13324" max="13324" width="12.7109375" style="446" customWidth="1"/>
    <col min="13325" max="13325" width="47.42578125" style="446" customWidth="1"/>
    <col min="13326" max="13329" width="0" style="446" hidden="1" customWidth="1"/>
    <col min="13330" max="13330" width="11.7109375" style="446" customWidth="1"/>
    <col min="13331" max="13331" width="6.42578125" style="446" bestFit="1" customWidth="1"/>
    <col min="13332" max="13332" width="11.7109375" style="446" customWidth="1"/>
    <col min="13333" max="13333" width="0" style="446" hidden="1" customWidth="1"/>
    <col min="13334" max="13334" width="3.7109375" style="446" customWidth="1"/>
    <col min="13335" max="13335" width="11.140625" style="446" bestFit="1" customWidth="1"/>
    <col min="13336" max="13338" width="10.5703125" style="446"/>
    <col min="13339" max="13339" width="10.140625" style="446" customWidth="1"/>
    <col min="13340" max="13568" width="10.5703125" style="446"/>
    <col min="13569" max="13576" width="0" style="446" hidden="1" customWidth="1"/>
    <col min="13577" max="13579" width="3.7109375" style="446" customWidth="1"/>
    <col min="13580" max="13580" width="12.7109375" style="446" customWidth="1"/>
    <col min="13581" max="13581" width="47.42578125" style="446" customWidth="1"/>
    <col min="13582" max="13585" width="0" style="446" hidden="1" customWidth="1"/>
    <col min="13586" max="13586" width="11.7109375" style="446" customWidth="1"/>
    <col min="13587" max="13587" width="6.42578125" style="446" bestFit="1" customWidth="1"/>
    <col min="13588" max="13588" width="11.7109375" style="446" customWidth="1"/>
    <col min="13589" max="13589" width="0" style="446" hidden="1" customWidth="1"/>
    <col min="13590" max="13590" width="3.7109375" style="446" customWidth="1"/>
    <col min="13591" max="13591" width="11.140625" style="446" bestFit="1" customWidth="1"/>
    <col min="13592" max="13594" width="10.5703125" style="446"/>
    <col min="13595" max="13595" width="10.140625" style="446" customWidth="1"/>
    <col min="13596" max="13824" width="10.5703125" style="446"/>
    <col min="13825" max="13832" width="0" style="446" hidden="1" customWidth="1"/>
    <col min="13833" max="13835" width="3.7109375" style="446" customWidth="1"/>
    <col min="13836" max="13836" width="12.7109375" style="446" customWidth="1"/>
    <col min="13837" max="13837" width="47.42578125" style="446" customWidth="1"/>
    <col min="13838" max="13841" width="0" style="446" hidden="1" customWidth="1"/>
    <col min="13842" max="13842" width="11.7109375" style="446" customWidth="1"/>
    <col min="13843" max="13843" width="6.42578125" style="446" bestFit="1" customWidth="1"/>
    <col min="13844" max="13844" width="11.7109375" style="446" customWidth="1"/>
    <col min="13845" max="13845" width="0" style="446" hidden="1" customWidth="1"/>
    <col min="13846" max="13846" width="3.7109375" style="446" customWidth="1"/>
    <col min="13847" max="13847" width="11.140625" style="446" bestFit="1" customWidth="1"/>
    <col min="13848" max="13850" width="10.5703125" style="446"/>
    <col min="13851" max="13851" width="10.140625" style="446" customWidth="1"/>
    <col min="13852" max="14080" width="10.5703125" style="446"/>
    <col min="14081" max="14088" width="0" style="446" hidden="1" customWidth="1"/>
    <col min="14089" max="14091" width="3.7109375" style="446" customWidth="1"/>
    <col min="14092" max="14092" width="12.7109375" style="446" customWidth="1"/>
    <col min="14093" max="14093" width="47.42578125" style="446" customWidth="1"/>
    <col min="14094" max="14097" width="0" style="446" hidden="1" customWidth="1"/>
    <col min="14098" max="14098" width="11.7109375" style="446" customWidth="1"/>
    <col min="14099" max="14099" width="6.42578125" style="446" bestFit="1" customWidth="1"/>
    <col min="14100" max="14100" width="11.7109375" style="446" customWidth="1"/>
    <col min="14101" max="14101" width="0" style="446" hidden="1" customWidth="1"/>
    <col min="14102" max="14102" width="3.7109375" style="446" customWidth="1"/>
    <col min="14103" max="14103" width="11.140625" style="446" bestFit="1" customWidth="1"/>
    <col min="14104" max="14106" width="10.5703125" style="446"/>
    <col min="14107" max="14107" width="10.140625" style="446" customWidth="1"/>
    <col min="14108" max="14336" width="10.5703125" style="446"/>
    <col min="14337" max="14344" width="0" style="446" hidden="1" customWidth="1"/>
    <col min="14345" max="14347" width="3.7109375" style="446" customWidth="1"/>
    <col min="14348" max="14348" width="12.7109375" style="446" customWidth="1"/>
    <col min="14349" max="14349" width="47.42578125" style="446" customWidth="1"/>
    <col min="14350" max="14353" width="0" style="446" hidden="1" customWidth="1"/>
    <col min="14354" max="14354" width="11.7109375" style="446" customWidth="1"/>
    <col min="14355" max="14355" width="6.42578125" style="446" bestFit="1" customWidth="1"/>
    <col min="14356" max="14356" width="11.7109375" style="446" customWidth="1"/>
    <col min="14357" max="14357" width="0" style="446" hidden="1" customWidth="1"/>
    <col min="14358" max="14358" width="3.7109375" style="446" customWidth="1"/>
    <col min="14359" max="14359" width="11.140625" style="446" bestFit="1" customWidth="1"/>
    <col min="14360" max="14362" width="10.5703125" style="446"/>
    <col min="14363" max="14363" width="10.140625" style="446" customWidth="1"/>
    <col min="14364" max="14592" width="10.5703125" style="446"/>
    <col min="14593" max="14600" width="0" style="446" hidden="1" customWidth="1"/>
    <col min="14601" max="14603" width="3.7109375" style="446" customWidth="1"/>
    <col min="14604" max="14604" width="12.7109375" style="446" customWidth="1"/>
    <col min="14605" max="14605" width="47.42578125" style="446" customWidth="1"/>
    <col min="14606" max="14609" width="0" style="446" hidden="1" customWidth="1"/>
    <col min="14610" max="14610" width="11.7109375" style="446" customWidth="1"/>
    <col min="14611" max="14611" width="6.42578125" style="446" bestFit="1" customWidth="1"/>
    <col min="14612" max="14612" width="11.7109375" style="446" customWidth="1"/>
    <col min="14613" max="14613" width="0" style="446" hidden="1" customWidth="1"/>
    <col min="14614" max="14614" width="3.7109375" style="446" customWidth="1"/>
    <col min="14615" max="14615" width="11.140625" style="446" bestFit="1" customWidth="1"/>
    <col min="14616" max="14618" width="10.5703125" style="446"/>
    <col min="14619" max="14619" width="10.140625" style="446" customWidth="1"/>
    <col min="14620" max="14848" width="10.5703125" style="446"/>
    <col min="14849" max="14856" width="0" style="446" hidden="1" customWidth="1"/>
    <col min="14857" max="14859" width="3.7109375" style="446" customWidth="1"/>
    <col min="14860" max="14860" width="12.7109375" style="446" customWidth="1"/>
    <col min="14861" max="14861" width="47.42578125" style="446" customWidth="1"/>
    <col min="14862" max="14865" width="0" style="446" hidden="1" customWidth="1"/>
    <col min="14866" max="14866" width="11.7109375" style="446" customWidth="1"/>
    <col min="14867" max="14867" width="6.42578125" style="446" bestFit="1" customWidth="1"/>
    <col min="14868" max="14868" width="11.7109375" style="446" customWidth="1"/>
    <col min="14869" max="14869" width="0" style="446" hidden="1" customWidth="1"/>
    <col min="14870" max="14870" width="3.7109375" style="446" customWidth="1"/>
    <col min="14871" max="14871" width="11.140625" style="446" bestFit="1" customWidth="1"/>
    <col min="14872" max="14874" width="10.5703125" style="446"/>
    <col min="14875" max="14875" width="10.140625" style="446" customWidth="1"/>
    <col min="14876" max="15104" width="10.5703125" style="446"/>
    <col min="15105" max="15112" width="0" style="446" hidden="1" customWidth="1"/>
    <col min="15113" max="15115" width="3.7109375" style="446" customWidth="1"/>
    <col min="15116" max="15116" width="12.7109375" style="446" customWidth="1"/>
    <col min="15117" max="15117" width="47.42578125" style="446" customWidth="1"/>
    <col min="15118" max="15121" width="0" style="446" hidden="1" customWidth="1"/>
    <col min="15122" max="15122" width="11.7109375" style="446" customWidth="1"/>
    <col min="15123" max="15123" width="6.42578125" style="446" bestFit="1" customWidth="1"/>
    <col min="15124" max="15124" width="11.7109375" style="446" customWidth="1"/>
    <col min="15125" max="15125" width="0" style="446" hidden="1" customWidth="1"/>
    <col min="15126" max="15126" width="3.7109375" style="446" customWidth="1"/>
    <col min="15127" max="15127" width="11.140625" style="446" bestFit="1" customWidth="1"/>
    <col min="15128" max="15130" width="10.5703125" style="446"/>
    <col min="15131" max="15131" width="10.140625" style="446" customWidth="1"/>
    <col min="15132" max="15360" width="10.5703125" style="446"/>
    <col min="15361" max="15368" width="0" style="446" hidden="1" customWidth="1"/>
    <col min="15369" max="15371" width="3.7109375" style="446" customWidth="1"/>
    <col min="15372" max="15372" width="12.7109375" style="446" customWidth="1"/>
    <col min="15373" max="15373" width="47.42578125" style="446" customWidth="1"/>
    <col min="15374" max="15377" width="0" style="446" hidden="1" customWidth="1"/>
    <col min="15378" max="15378" width="11.7109375" style="446" customWidth="1"/>
    <col min="15379" max="15379" width="6.42578125" style="446" bestFit="1" customWidth="1"/>
    <col min="15380" max="15380" width="11.7109375" style="446" customWidth="1"/>
    <col min="15381" max="15381" width="0" style="446" hidden="1" customWidth="1"/>
    <col min="15382" max="15382" width="3.7109375" style="446" customWidth="1"/>
    <col min="15383" max="15383" width="11.140625" style="446" bestFit="1" customWidth="1"/>
    <col min="15384" max="15386" width="10.5703125" style="446"/>
    <col min="15387" max="15387" width="10.140625" style="446" customWidth="1"/>
    <col min="15388" max="15616" width="10.5703125" style="446"/>
    <col min="15617" max="15624" width="0" style="446" hidden="1" customWidth="1"/>
    <col min="15625" max="15627" width="3.7109375" style="446" customWidth="1"/>
    <col min="15628" max="15628" width="12.7109375" style="446" customWidth="1"/>
    <col min="15629" max="15629" width="47.42578125" style="446" customWidth="1"/>
    <col min="15630" max="15633" width="0" style="446" hidden="1" customWidth="1"/>
    <col min="15634" max="15634" width="11.7109375" style="446" customWidth="1"/>
    <col min="15635" max="15635" width="6.42578125" style="446" bestFit="1" customWidth="1"/>
    <col min="15636" max="15636" width="11.7109375" style="446" customWidth="1"/>
    <col min="15637" max="15637" width="0" style="446" hidden="1" customWidth="1"/>
    <col min="15638" max="15638" width="3.7109375" style="446" customWidth="1"/>
    <col min="15639" max="15639" width="11.140625" style="446" bestFit="1" customWidth="1"/>
    <col min="15640" max="15642" width="10.5703125" style="446"/>
    <col min="15643" max="15643" width="10.140625" style="446" customWidth="1"/>
    <col min="15644" max="15872" width="10.5703125" style="446"/>
    <col min="15873" max="15880" width="0" style="446" hidden="1" customWidth="1"/>
    <col min="15881" max="15883" width="3.7109375" style="446" customWidth="1"/>
    <col min="15884" max="15884" width="12.7109375" style="446" customWidth="1"/>
    <col min="15885" max="15885" width="47.42578125" style="446" customWidth="1"/>
    <col min="15886" max="15889" width="0" style="446" hidden="1" customWidth="1"/>
    <col min="15890" max="15890" width="11.7109375" style="446" customWidth="1"/>
    <col min="15891" max="15891" width="6.42578125" style="446" bestFit="1" customWidth="1"/>
    <col min="15892" max="15892" width="11.7109375" style="446" customWidth="1"/>
    <col min="15893" max="15893" width="0" style="446" hidden="1" customWidth="1"/>
    <col min="15894" max="15894" width="3.7109375" style="446" customWidth="1"/>
    <col min="15895" max="15895" width="11.140625" style="446" bestFit="1" customWidth="1"/>
    <col min="15896" max="15898" width="10.5703125" style="446"/>
    <col min="15899" max="15899" width="10.140625" style="446" customWidth="1"/>
    <col min="15900" max="16128" width="10.5703125" style="446"/>
    <col min="16129" max="16136" width="0" style="446" hidden="1" customWidth="1"/>
    <col min="16137" max="16139" width="3.7109375" style="446" customWidth="1"/>
    <col min="16140" max="16140" width="12.7109375" style="446" customWidth="1"/>
    <col min="16141" max="16141" width="47.42578125" style="446" customWidth="1"/>
    <col min="16142" max="16145" width="0" style="446" hidden="1" customWidth="1"/>
    <col min="16146" max="16146" width="11.7109375" style="446" customWidth="1"/>
    <col min="16147" max="16147" width="6.42578125" style="446" bestFit="1" customWidth="1"/>
    <col min="16148" max="16148" width="11.7109375" style="446" customWidth="1"/>
    <col min="16149" max="16149" width="0" style="446" hidden="1" customWidth="1"/>
    <col min="16150" max="16150" width="3.7109375" style="446" customWidth="1"/>
    <col min="16151" max="16151" width="11.140625" style="446" bestFit="1" customWidth="1"/>
    <col min="16152" max="16154" width="10.5703125" style="446"/>
    <col min="16155" max="16155" width="10.140625" style="446" customWidth="1"/>
    <col min="16156" max="16384" width="10.5703125" style="446"/>
  </cols>
  <sheetData>
    <row r="1" spans="1:34" hidden="1"/>
    <row r="2" spans="1:34" hidden="1"/>
    <row r="3" spans="1:34" hidden="1"/>
    <row r="4" spans="1:34" ht="3" customHeight="1">
      <c r="J4" s="451"/>
      <c r="K4" s="451"/>
      <c r="L4" s="447"/>
      <c r="M4" s="447"/>
      <c r="N4" s="447"/>
      <c r="O4" s="454"/>
      <c r="P4" s="454"/>
      <c r="Q4" s="454"/>
      <c r="R4" s="454"/>
      <c r="S4" s="454"/>
      <c r="T4" s="454"/>
      <c r="U4" s="447"/>
    </row>
    <row r="5" spans="1:34" ht="22.5" customHeight="1">
      <c r="J5" s="451"/>
      <c r="K5" s="451"/>
      <c r="L5" s="1301" t="s">
        <v>616</v>
      </c>
      <c r="M5" s="1301"/>
      <c r="N5" s="1301"/>
      <c r="O5" s="1301"/>
      <c r="P5" s="1301"/>
      <c r="Q5" s="1301"/>
      <c r="R5" s="1301"/>
      <c r="S5" s="1301"/>
      <c r="T5" s="1301"/>
      <c r="U5" s="467"/>
    </row>
    <row r="6" spans="1:34" ht="3" customHeight="1">
      <c r="J6" s="451"/>
      <c r="K6" s="451"/>
      <c r="L6" s="447"/>
      <c r="M6" s="447"/>
      <c r="N6" s="447"/>
      <c r="O6" s="450"/>
      <c r="P6" s="450"/>
      <c r="Q6" s="450"/>
      <c r="R6" s="450"/>
      <c r="S6" s="450"/>
      <c r="T6" s="450"/>
      <c r="U6" s="447"/>
    </row>
    <row r="7" spans="1:34"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34" s="461" customFormat="1" ht="18.75">
      <c r="G8" s="460"/>
      <c r="H8" s="460"/>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635"/>
      <c r="X8" s="475"/>
      <c r="Y8" s="475"/>
      <c r="Z8" s="475"/>
      <c r="AA8" s="475"/>
      <c r="AB8" s="475"/>
      <c r="AC8" s="475"/>
      <c r="AD8" s="475"/>
      <c r="AE8" s="475"/>
      <c r="AF8" s="475"/>
      <c r="AG8" s="475"/>
      <c r="AH8" s="475"/>
    </row>
    <row r="9" spans="1:34" s="461" customFormat="1" ht="22.5">
      <c r="G9" s="460"/>
      <c r="H9" s="460"/>
      <c r="L9" s="522"/>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635"/>
      <c r="X9" s="475"/>
      <c r="Y9" s="475"/>
      <c r="Z9" s="475"/>
      <c r="AA9" s="475"/>
      <c r="AB9" s="475"/>
      <c r="AC9" s="475"/>
      <c r="AD9" s="475"/>
      <c r="AE9" s="475"/>
      <c r="AF9" s="475"/>
      <c r="AG9" s="475"/>
      <c r="AH9" s="475"/>
    </row>
    <row r="10" spans="1:34"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34" s="461" customFormat="1" ht="11.25" hidden="1">
      <c r="G11" s="460"/>
      <c r="H11" s="460"/>
      <c r="L11" s="1302"/>
      <c r="M11" s="1302"/>
      <c r="N11" s="458"/>
      <c r="O11" s="1322"/>
      <c r="P11" s="1322"/>
      <c r="Q11" s="1322"/>
      <c r="R11" s="1322"/>
      <c r="S11" s="1322"/>
      <c r="T11" s="1322"/>
      <c r="U11" s="473" t="s">
        <v>371</v>
      </c>
      <c r="X11" s="475"/>
      <c r="Y11" s="475"/>
      <c r="Z11" s="475"/>
      <c r="AA11" s="475"/>
      <c r="AB11" s="475"/>
      <c r="AC11" s="475"/>
      <c r="AD11" s="475"/>
      <c r="AE11" s="475"/>
      <c r="AF11" s="475"/>
      <c r="AG11" s="475"/>
      <c r="AH11" s="475"/>
    </row>
    <row r="12" spans="1:34">
      <c r="J12" s="451"/>
      <c r="K12" s="451"/>
      <c r="L12" s="447"/>
      <c r="M12" s="447"/>
      <c r="N12" s="447"/>
      <c r="O12" s="1320"/>
      <c r="P12" s="1320"/>
      <c r="Q12" s="1320"/>
      <c r="R12" s="1320"/>
      <c r="S12" s="1320"/>
      <c r="T12" s="1320"/>
      <c r="U12" s="1320"/>
    </row>
    <row r="13" spans="1:34">
      <c r="J13" s="451"/>
      <c r="K13" s="451"/>
      <c r="L13" s="1231" t="s">
        <v>445</v>
      </c>
      <c r="M13" s="1231"/>
      <c r="N13" s="1231"/>
      <c r="O13" s="1231"/>
      <c r="P13" s="1231"/>
      <c r="Q13" s="1231"/>
      <c r="R13" s="1231"/>
      <c r="S13" s="1231"/>
      <c r="T13" s="1231"/>
      <c r="U13" s="1231"/>
      <c r="V13" s="1231"/>
      <c r="W13" s="1231" t="s">
        <v>446</v>
      </c>
    </row>
    <row r="14" spans="1:34" ht="14.25" customHeight="1">
      <c r="J14" s="451"/>
      <c r="K14" s="451"/>
      <c r="L14" s="1285" t="s">
        <v>91</v>
      </c>
      <c r="M14" s="1285" t="s">
        <v>602</v>
      </c>
      <c r="N14" s="491"/>
      <c r="O14" s="1286" t="s">
        <v>604</v>
      </c>
      <c r="P14" s="1287"/>
      <c r="Q14" s="1287"/>
      <c r="R14" s="1287"/>
      <c r="S14" s="1287"/>
      <c r="T14" s="1288"/>
      <c r="U14" s="1296" t="s">
        <v>339</v>
      </c>
      <c r="V14" s="1282" t="s">
        <v>274</v>
      </c>
      <c r="W14" s="1231"/>
    </row>
    <row r="15" spans="1:34" s="493" customFormat="1" ht="14.25" customHeight="1">
      <c r="G15" s="501"/>
      <c r="H15" s="501"/>
      <c r="I15" s="501"/>
      <c r="J15" s="499"/>
      <c r="K15" s="499"/>
      <c r="L15" s="1285"/>
      <c r="M15" s="1285"/>
      <c r="N15" s="491"/>
      <c r="O15" s="1291" t="s">
        <v>578</v>
      </c>
      <c r="P15" s="1289" t="s">
        <v>270</v>
      </c>
      <c r="Q15" s="1290"/>
      <c r="R15" s="1294" t="s">
        <v>615</v>
      </c>
      <c r="S15" s="1294"/>
      <c r="T15" s="1295"/>
      <c r="U15" s="1297"/>
      <c r="V15" s="1283"/>
      <c r="W15" s="1231"/>
      <c r="X15" s="554"/>
      <c r="Y15" s="554"/>
      <c r="Z15" s="554"/>
      <c r="AA15" s="554"/>
      <c r="AB15" s="554"/>
      <c r="AC15" s="554"/>
      <c r="AD15" s="554"/>
      <c r="AE15" s="554"/>
      <c r="AF15" s="554"/>
      <c r="AG15" s="554"/>
      <c r="AH15" s="554"/>
    </row>
    <row r="16" spans="1:34" ht="33.75">
      <c r="J16" s="451"/>
      <c r="K16" s="451"/>
      <c r="L16" s="1285"/>
      <c r="M16" s="1285"/>
      <c r="N16" s="490"/>
      <c r="O16" s="1292"/>
      <c r="P16" s="505" t="s">
        <v>670</v>
      </c>
      <c r="Q16" s="505" t="s">
        <v>671</v>
      </c>
      <c r="R16" s="506" t="s">
        <v>273</v>
      </c>
      <c r="S16" s="1280" t="s">
        <v>272</v>
      </c>
      <c r="T16" s="1281"/>
      <c r="U16" s="1298"/>
      <c r="V16" s="1284"/>
      <c r="W16" s="1231"/>
    </row>
    <row r="17" spans="1:34">
      <c r="J17" s="451"/>
      <c r="K17" s="459">
        <v>1</v>
      </c>
      <c r="L17" s="448" t="s">
        <v>92</v>
      </c>
      <c r="M17" s="448" t="s">
        <v>48</v>
      </c>
      <c r="N17" s="466" t="s">
        <v>48</v>
      </c>
      <c r="O17" s="457">
        <f ca="1">OFFSET(O17,0,-1)+1</f>
        <v>3</v>
      </c>
      <c r="P17" s="457">
        <f ca="1">OFFSET(P17,0,-1)+1</f>
        <v>4</v>
      </c>
      <c r="Q17" s="457">
        <f ca="1">OFFSET(Q17,0,-1)+1</f>
        <v>5</v>
      </c>
      <c r="R17" s="457">
        <f ca="1">OFFSET(R17,0,-1)+1</f>
        <v>6</v>
      </c>
      <c r="S17" s="1303">
        <f ca="1">OFFSET(S17,0,-1)+1</f>
        <v>7</v>
      </c>
      <c r="T17" s="1303"/>
      <c r="U17" s="457">
        <f ca="1">OFFSET(U17,0,-2)+1</f>
        <v>8</v>
      </c>
      <c r="V17" s="465">
        <f ca="1">OFFSET(V17,0,-1)</f>
        <v>8</v>
      </c>
      <c r="W17" s="457">
        <f ca="1">OFFSET(W17,0,-1)+1</f>
        <v>9</v>
      </c>
    </row>
    <row r="18" spans="1:34" ht="22.5" hidden="1">
      <c r="A18" s="1304">
        <v>1</v>
      </c>
      <c r="B18" s="888"/>
      <c r="C18" s="888"/>
      <c r="D18" s="888"/>
      <c r="E18" s="889"/>
      <c r="F18" s="890"/>
      <c r="G18" s="890"/>
      <c r="H18" s="890"/>
      <c r="I18" s="891"/>
      <c r="J18" s="886"/>
      <c r="K18" s="893"/>
      <c r="L18" s="562">
        <f>mergeValue(A18)</f>
        <v>1</v>
      </c>
      <c r="M18" s="610" t="s">
        <v>19</v>
      </c>
      <c r="N18" s="549"/>
      <c r="O18" s="1316" t="str">
        <f>IF('Перечень тарифов'!J21="","","" &amp; 'Перечень тарифов'!J21 &amp; "")</f>
        <v/>
      </c>
      <c r="P18" s="1316"/>
      <c r="Q18" s="1316"/>
      <c r="R18" s="1316"/>
      <c r="S18" s="1316"/>
      <c r="T18" s="1316"/>
      <c r="U18" s="1316"/>
      <c r="V18" s="1316"/>
      <c r="W18" s="1129" t="s">
        <v>718</v>
      </c>
    </row>
    <row r="19" spans="1:34" hidden="1">
      <c r="A19" s="1304"/>
      <c r="B19" s="1304">
        <v>1</v>
      </c>
      <c r="C19" s="888"/>
      <c r="D19" s="888"/>
      <c r="E19" s="890"/>
      <c r="F19" s="890"/>
      <c r="G19" s="890"/>
      <c r="H19" s="890"/>
      <c r="I19" s="885"/>
      <c r="J19" s="884"/>
      <c r="K19" s="887"/>
      <c r="L19" s="562" t="str">
        <f>mergeValue(A19) &amp;"."&amp; mergeValue(B19)</f>
        <v>1.1</v>
      </c>
      <c r="M19" s="516"/>
      <c r="N19" s="549"/>
      <c r="O19" s="1316"/>
      <c r="P19" s="1316"/>
      <c r="Q19" s="1316"/>
      <c r="R19" s="1316"/>
      <c r="S19" s="1316"/>
      <c r="T19" s="1316"/>
      <c r="U19" s="1316"/>
      <c r="V19" s="1316"/>
      <c r="W19" s="1129"/>
    </row>
    <row r="20" spans="1:34" hidden="1">
      <c r="A20" s="1304"/>
      <c r="B20" s="1304"/>
      <c r="C20" s="1304">
        <v>1</v>
      </c>
      <c r="D20" s="888"/>
      <c r="E20" s="890"/>
      <c r="F20" s="890"/>
      <c r="G20" s="890"/>
      <c r="H20" s="890"/>
      <c r="I20" s="892"/>
      <c r="J20" s="884"/>
      <c r="K20" s="887"/>
      <c r="L20" s="562" t="str">
        <f>mergeValue(A20) &amp;"."&amp; mergeValue(B20)&amp;"."&amp; mergeValue(C20)</f>
        <v>1.1.1</v>
      </c>
      <c r="M20" s="517"/>
      <c r="N20" s="549"/>
      <c r="O20" s="1316"/>
      <c r="P20" s="1316"/>
      <c r="Q20" s="1316"/>
      <c r="R20" s="1316"/>
      <c r="S20" s="1316"/>
      <c r="T20" s="1316"/>
      <c r="U20" s="1316"/>
      <c r="V20" s="1316"/>
      <c r="W20" s="1129"/>
    </row>
    <row r="21" spans="1:34" hidden="1">
      <c r="A21" s="1304"/>
      <c r="B21" s="1304"/>
      <c r="C21" s="1304"/>
      <c r="D21" s="1304">
        <v>1</v>
      </c>
      <c r="E21" s="890"/>
      <c r="F21" s="890"/>
      <c r="G21" s="890"/>
      <c r="H21" s="890"/>
      <c r="I21" s="892"/>
      <c r="J21" s="884"/>
      <c r="K21" s="887"/>
      <c r="L21" s="562" t="str">
        <f>mergeValue(A21) &amp;"."&amp; mergeValue(B21)&amp;"."&amp; mergeValue(C21)&amp;"."&amp; mergeValue(D21)</f>
        <v>1.1.1.1</v>
      </c>
      <c r="M21" s="518"/>
      <c r="N21" s="549"/>
      <c r="O21" s="1316"/>
      <c r="P21" s="1316"/>
      <c r="Q21" s="1316"/>
      <c r="R21" s="1316"/>
      <c r="S21" s="1316"/>
      <c r="T21" s="1316"/>
      <c r="U21" s="1316"/>
      <c r="V21" s="1316"/>
      <c r="W21" s="1129"/>
    </row>
    <row r="22" spans="1:34" ht="11.25" hidden="1" customHeight="1">
      <c r="A22" s="1304"/>
      <c r="B22" s="1304"/>
      <c r="C22" s="1304"/>
      <c r="D22" s="1304"/>
      <c r="E22" s="1304">
        <v>1</v>
      </c>
      <c r="F22" s="890"/>
      <c r="G22" s="890"/>
      <c r="H22" s="888">
        <v>1</v>
      </c>
      <c r="I22" s="1304">
        <v>1</v>
      </c>
      <c r="J22" s="890"/>
      <c r="K22" s="895"/>
      <c r="L22" s="562"/>
      <c r="M22" s="524"/>
      <c r="N22" s="550"/>
      <c r="O22" s="600"/>
      <c r="P22" s="600"/>
      <c r="Q22" s="600"/>
      <c r="R22" s="600"/>
      <c r="S22" s="600"/>
      <c r="T22" s="600"/>
      <c r="U22" s="600"/>
      <c r="V22" s="478"/>
      <c r="W22" s="1090"/>
    </row>
    <row r="23" spans="1:34" ht="33.75">
      <c r="A23" s="1304"/>
      <c r="B23" s="1304"/>
      <c r="C23" s="1304"/>
      <c r="D23" s="1304"/>
      <c r="E23" s="1304"/>
      <c r="F23" s="1304">
        <v>1</v>
      </c>
      <c r="G23" s="888"/>
      <c r="H23" s="888"/>
      <c r="I23" s="1304"/>
      <c r="J23" s="1304">
        <v>1</v>
      </c>
      <c r="K23" s="896"/>
      <c r="L23" s="562" t="str">
        <f>mergeValue(A23) &amp;"."&amp; mergeValue(B23)&amp;"."&amp; mergeValue(C23)&amp;"."&amp; mergeValue(D23)&amp;"."&amp;  mergeValue(F23)</f>
        <v>1.1.1.1.1</v>
      </c>
      <c r="M23" s="525" t="s">
        <v>9</v>
      </c>
      <c r="N23" s="550"/>
      <c r="O23" s="1306" t="s">
        <v>3</v>
      </c>
      <c r="P23" s="1306"/>
      <c r="Q23" s="1306"/>
      <c r="R23" s="1306"/>
      <c r="S23" s="1306"/>
      <c r="T23" s="1306"/>
      <c r="U23" s="1306"/>
      <c r="V23" s="1306"/>
      <c r="W23" s="1129" t="s">
        <v>720</v>
      </c>
      <c r="Y23" s="474" t="str">
        <f>strCheckUnique(Z23:Z26)</f>
        <v/>
      </c>
      <c r="AA23" s="474"/>
    </row>
    <row r="24" spans="1:34" ht="99" customHeight="1">
      <c r="A24" s="1304"/>
      <c r="B24" s="1304"/>
      <c r="C24" s="1304"/>
      <c r="D24" s="1304"/>
      <c r="E24" s="1304"/>
      <c r="F24" s="1304"/>
      <c r="G24" s="888">
        <v>1</v>
      </c>
      <c r="H24" s="888"/>
      <c r="I24" s="1304"/>
      <c r="J24" s="1304"/>
      <c r="K24" s="896">
        <v>1</v>
      </c>
      <c r="L24" s="562" t="str">
        <f>mergeValue(A24) &amp;"."&amp; mergeValue(B24)&amp;"."&amp; mergeValue(C24)&amp;"."&amp; mergeValue(D24)&amp;"."&amp; mergeValue(F24)&amp;"."&amp; mergeValue(G24)</f>
        <v>1.1.1.1.1.1</v>
      </c>
      <c r="M24" s="1088" t="s">
        <v>605</v>
      </c>
      <c r="N24" s="555"/>
      <c r="O24" s="649">
        <v>235.12</v>
      </c>
      <c r="P24" s="532"/>
      <c r="Q24" s="1040"/>
      <c r="R24" s="1310" t="s">
        <v>2992</v>
      </c>
      <c r="S24" s="1300" t="s">
        <v>83</v>
      </c>
      <c r="T24" s="1310" t="s">
        <v>1423</v>
      </c>
      <c r="U24" s="1300" t="s">
        <v>84</v>
      </c>
      <c r="V24" s="547"/>
      <c r="W24" s="1274" t="s">
        <v>733</v>
      </c>
      <c r="X24" s="470" t="str">
        <f>strCheckDate(O25:V25)</f>
        <v/>
      </c>
      <c r="Y24" s="474"/>
      <c r="Z24" s="474" t="str">
        <f>IF(M24="","",M24 )</f>
        <v>вода</v>
      </c>
      <c r="AA24" s="474"/>
      <c r="AB24" s="474"/>
      <c r="AC24" s="474"/>
    </row>
    <row r="25" spans="1:34" ht="11.25" hidden="1">
      <c r="A25" s="1304"/>
      <c r="B25" s="1304"/>
      <c r="C25" s="1304"/>
      <c r="D25" s="1304"/>
      <c r="E25" s="1304"/>
      <c r="F25" s="1304"/>
      <c r="G25" s="888"/>
      <c r="H25" s="888"/>
      <c r="I25" s="1304"/>
      <c r="J25" s="1304"/>
      <c r="K25" s="896"/>
      <c r="L25" s="569"/>
      <c r="M25" s="615"/>
      <c r="N25" s="555"/>
      <c r="O25" s="532"/>
      <c r="P25" s="532"/>
      <c r="Q25" s="553" t="str">
        <f>R24 &amp; "-" &amp; T24</f>
        <v>01.01.2023-31.12.2023</v>
      </c>
      <c r="R25" s="1299"/>
      <c r="S25" s="1300"/>
      <c r="T25" s="1299"/>
      <c r="U25" s="1300"/>
      <c r="V25" s="547"/>
      <c r="W25" s="1275"/>
    </row>
    <row r="26" spans="1:34" s="445" customFormat="1" ht="15" customHeight="1">
      <c r="A26" s="1304"/>
      <c r="B26" s="1304"/>
      <c r="C26" s="1304"/>
      <c r="D26" s="1304"/>
      <c r="E26" s="1304"/>
      <c r="F26" s="1304"/>
      <c r="G26" s="890"/>
      <c r="H26" s="888"/>
      <c r="I26" s="1304"/>
      <c r="J26" s="1304"/>
      <c r="K26" s="895"/>
      <c r="L26" s="508"/>
      <c r="M26" s="526" t="s">
        <v>24</v>
      </c>
      <c r="N26" s="521"/>
      <c r="O26" s="515"/>
      <c r="P26" s="515"/>
      <c r="Q26" s="515"/>
      <c r="R26" s="542"/>
      <c r="S26" s="534"/>
      <c r="T26" s="533"/>
      <c r="U26" s="521"/>
      <c r="V26" s="530"/>
      <c r="W26" s="1276"/>
      <c r="X26" s="471"/>
      <c r="Y26" s="471"/>
      <c r="Z26" s="471"/>
      <c r="AA26" s="471"/>
      <c r="AB26" s="471"/>
      <c r="AC26" s="471"/>
      <c r="AD26" s="471"/>
      <c r="AE26" s="471"/>
      <c r="AF26" s="471"/>
      <c r="AG26" s="471"/>
      <c r="AH26" s="471"/>
    </row>
    <row r="27" spans="1:34" s="445" customFormat="1" ht="15" customHeight="1">
      <c r="A27" s="1304"/>
      <c r="B27" s="1304"/>
      <c r="C27" s="1304"/>
      <c r="D27" s="1304"/>
      <c r="E27" s="1304"/>
      <c r="F27" s="890"/>
      <c r="G27" s="890"/>
      <c r="H27" s="888"/>
      <c r="I27" s="1304"/>
      <c r="J27" s="890"/>
      <c r="K27" s="895"/>
      <c r="L27" s="508"/>
      <c r="M27" s="521" t="s">
        <v>10</v>
      </c>
      <c r="N27" s="520"/>
      <c r="O27" s="515"/>
      <c r="P27" s="515"/>
      <c r="Q27" s="515"/>
      <c r="R27" s="542"/>
      <c r="S27" s="534"/>
      <c r="T27" s="533"/>
      <c r="U27" s="520"/>
      <c r="V27" s="534"/>
      <c r="W27" s="530"/>
      <c r="X27" s="471"/>
      <c r="Y27" s="471"/>
      <c r="Z27" s="471"/>
      <c r="AA27" s="471"/>
      <c r="AB27" s="471"/>
      <c r="AC27" s="471"/>
      <c r="AD27" s="471"/>
      <c r="AE27" s="471"/>
      <c r="AF27" s="471"/>
      <c r="AG27" s="471"/>
      <c r="AH27" s="471"/>
    </row>
    <row r="28" spans="1:34" s="445" customFormat="1" ht="0.2" customHeight="1">
      <c r="A28" s="1304"/>
      <c r="B28" s="1304"/>
      <c r="C28" s="1304"/>
      <c r="D28" s="1304"/>
      <c r="E28" s="894"/>
      <c r="F28" s="890"/>
      <c r="G28" s="890"/>
      <c r="H28" s="890"/>
      <c r="I28" s="886"/>
      <c r="J28" s="883"/>
      <c r="K28" s="893"/>
      <c r="L28" s="508"/>
      <c r="M28" s="521"/>
      <c r="N28" s="519"/>
      <c r="O28" s="515"/>
      <c r="P28" s="515"/>
      <c r="Q28" s="515"/>
      <c r="R28" s="542"/>
      <c r="S28" s="534"/>
      <c r="T28" s="533"/>
      <c r="U28" s="519"/>
      <c r="V28" s="534"/>
      <c r="W28" s="530"/>
      <c r="X28" s="471"/>
      <c r="Y28" s="471"/>
      <c r="Z28" s="471"/>
      <c r="AA28" s="471"/>
      <c r="AB28" s="471"/>
      <c r="AC28" s="471"/>
      <c r="AD28" s="471"/>
      <c r="AE28" s="471"/>
      <c r="AF28" s="471"/>
      <c r="AG28" s="471"/>
      <c r="AH28" s="471"/>
    </row>
    <row r="29" spans="1:34" ht="3" customHeight="1">
      <c r="L29" s="455"/>
      <c r="M29" s="455"/>
      <c r="N29" s="455"/>
      <c r="O29" s="455"/>
      <c r="P29" s="455"/>
      <c r="Q29" s="455"/>
      <c r="R29" s="455"/>
      <c r="S29" s="455"/>
      <c r="T29" s="455"/>
      <c r="U29" s="455"/>
    </row>
    <row r="30" spans="1:34" ht="123.75" customHeight="1">
      <c r="L30" s="1">
        <v>1</v>
      </c>
      <c r="M30" s="1267" t="s">
        <v>734</v>
      </c>
      <c r="N30" s="1267"/>
      <c r="O30" s="1267"/>
      <c r="P30" s="1267"/>
      <c r="Q30" s="1267"/>
      <c r="R30" s="1267"/>
      <c r="S30" s="1267"/>
      <c r="T30" s="1267"/>
      <c r="U30" s="1267"/>
      <c r="V30" s="1267"/>
      <c r="W30" s="1267"/>
    </row>
  </sheetData>
  <sheetProtection algorithmName="SHA-512" hashValue="0a56LR2Ur+I5woJ5mJOeec6kpCzRQG5uohTeG/dknZJa/DjnSoe59qNmRRBb+Ubr+hDF3c10JAvXD59h9I7G2A==" saltValue="OrGMC3qf80te+okYjZnChw==" spinCount="100000" sheet="1" objects="1" scenarios="1" formatColumns="0" formatRows="0"/>
  <dataConsolidate leftLabels="1"/>
  <mergeCells count="39">
    <mergeCell ref="F23:F26"/>
    <mergeCell ref="J23:J26"/>
    <mergeCell ref="O23:V23"/>
    <mergeCell ref="R24:R25"/>
    <mergeCell ref="S24:S25"/>
    <mergeCell ref="L11:M11"/>
    <mergeCell ref="O11:T11"/>
    <mergeCell ref="O12:U12"/>
    <mergeCell ref="A18:A28"/>
    <mergeCell ref="O18:V18"/>
    <mergeCell ref="B19:B28"/>
    <mergeCell ref="O19:V19"/>
    <mergeCell ref="C20:C28"/>
    <mergeCell ref="S16:T16"/>
    <mergeCell ref="T24:T25"/>
    <mergeCell ref="U24:U25"/>
    <mergeCell ref="O20:V20"/>
    <mergeCell ref="D21:D28"/>
    <mergeCell ref="O21:V21"/>
    <mergeCell ref="E22:E27"/>
    <mergeCell ref="I22:I27"/>
    <mergeCell ref="L5:T5"/>
    <mergeCell ref="O9:T9"/>
    <mergeCell ref="O10:T10"/>
    <mergeCell ref="O7:T7"/>
    <mergeCell ref="O8:T8"/>
    <mergeCell ref="M30:W30"/>
    <mergeCell ref="W24:W26"/>
    <mergeCell ref="L13:V13"/>
    <mergeCell ref="L14:L16"/>
    <mergeCell ref="M14:M16"/>
    <mergeCell ref="O14:T14"/>
    <mergeCell ref="U14:U16"/>
    <mergeCell ref="V14:V16"/>
    <mergeCell ref="O15:O16"/>
    <mergeCell ref="P15:Q15"/>
    <mergeCell ref="R15:T15"/>
    <mergeCell ref="S17:T17"/>
    <mergeCell ref="W13:W16"/>
  </mergeCells>
  <dataValidations count="9">
    <dataValidation allowBlank="1" prompt="Для выбора выполните двойной щелчок левой клавиши мыши по соответствующей ячейке." sqref="WVT983062:WWE983068 JH26:JS28 TD26:TO28 ACZ26:ADK28 AMV26:ANG28 AWR26:AXC28 BGN26:BGY28 BQJ26:BQU28 CAF26:CAQ28 CKB26:CKM28 CTX26:CUI28 DDT26:DEE28 DNP26:DOA28 DXL26:DXW28 EHH26:EHS28 ERD26:ERO28 FAZ26:FBK28 FKV26:FLG28 FUR26:FVC28 GEN26:GEY28 GOJ26:GOU28 GYF26:GYQ28 HIB26:HIM28 HRX26:HSI28 IBT26:ICE28 ILP26:IMA28 IVL26:IVW28 JFH26:JFS28 JPD26:JPO28 JYZ26:JZK28 KIV26:KJG28 KSR26:KTC28 LCN26:LCY28 LMJ26:LMU28 LWF26:LWQ28 MGB26:MGM28 MPX26:MQI28 MZT26:NAE28 NJP26:NKA28 NTL26:NTW28 ODH26:ODS28 OND26:ONO28 OWZ26:OXK28 PGV26:PHG28 PQR26:PRC28 QAN26:QAY28 QKJ26:QKU28 QUF26:QUQ28 REB26:REM28 RNX26:ROI28 RXT26:RYE28 SHP26:SIA28 SRL26:SRW28 TBH26:TBS28 TLD26:TLO28 TUZ26:TVK28 UEV26:UFG28 UOR26:UPC28 UYN26:UYY28 VIJ26:VIU28 VSF26:VSQ28 WCB26:WCM28 WLX26:WMI28 WVT26:WWE28 L65558:W65564 JH65558:JS65564 TD65558:TO65564 ACZ65558:ADK65564 AMV65558:ANG65564 AWR65558:AXC65564 BGN65558:BGY65564 BQJ65558:BQU65564 CAF65558:CAQ65564 CKB65558:CKM65564 CTX65558:CUI65564 DDT65558:DEE65564 DNP65558:DOA65564 DXL65558:DXW65564 EHH65558:EHS65564 ERD65558:ERO65564 FAZ65558:FBK65564 FKV65558:FLG65564 FUR65558:FVC65564 GEN65558:GEY65564 GOJ65558:GOU65564 GYF65558:GYQ65564 HIB65558:HIM65564 HRX65558:HSI65564 IBT65558:ICE65564 ILP65558:IMA65564 IVL65558:IVW65564 JFH65558:JFS65564 JPD65558:JPO65564 JYZ65558:JZK65564 KIV65558:KJG65564 KSR65558:KTC65564 LCN65558:LCY65564 LMJ65558:LMU65564 LWF65558:LWQ65564 MGB65558:MGM65564 MPX65558:MQI65564 MZT65558:NAE65564 NJP65558:NKA65564 NTL65558:NTW65564 ODH65558:ODS65564 OND65558:ONO65564 OWZ65558:OXK65564 PGV65558:PHG65564 PQR65558:PRC65564 QAN65558:QAY65564 QKJ65558:QKU65564 QUF65558:QUQ65564 REB65558:REM65564 RNX65558:ROI65564 RXT65558:RYE65564 SHP65558:SIA65564 SRL65558:SRW65564 TBH65558:TBS65564 TLD65558:TLO65564 TUZ65558:TVK65564 UEV65558:UFG65564 UOR65558:UPC65564 UYN65558:UYY65564 VIJ65558:VIU65564 VSF65558:VSQ65564 WCB65558:WCM65564 WLX65558:WMI65564 WVT65558:WWE65564 L131094:W131100 JH131094:JS131100 TD131094:TO131100 ACZ131094:ADK131100 AMV131094:ANG131100 AWR131094:AXC131100 BGN131094:BGY131100 BQJ131094:BQU131100 CAF131094:CAQ131100 CKB131094:CKM131100 CTX131094:CUI131100 DDT131094:DEE131100 DNP131094:DOA131100 DXL131094:DXW131100 EHH131094:EHS131100 ERD131094:ERO131100 FAZ131094:FBK131100 FKV131094:FLG131100 FUR131094:FVC131100 GEN131094:GEY131100 GOJ131094:GOU131100 GYF131094:GYQ131100 HIB131094:HIM131100 HRX131094:HSI131100 IBT131094:ICE131100 ILP131094:IMA131100 IVL131094:IVW131100 JFH131094:JFS131100 JPD131094:JPO131100 JYZ131094:JZK131100 KIV131094:KJG131100 KSR131094:KTC131100 LCN131094:LCY131100 LMJ131094:LMU131100 LWF131094:LWQ131100 MGB131094:MGM131100 MPX131094:MQI131100 MZT131094:NAE131100 NJP131094:NKA131100 NTL131094:NTW131100 ODH131094:ODS131100 OND131094:ONO131100 OWZ131094:OXK131100 PGV131094:PHG131100 PQR131094:PRC131100 QAN131094:QAY131100 QKJ131094:QKU131100 QUF131094:QUQ131100 REB131094:REM131100 RNX131094:ROI131100 RXT131094:RYE131100 SHP131094:SIA131100 SRL131094:SRW131100 TBH131094:TBS131100 TLD131094:TLO131100 TUZ131094:TVK131100 UEV131094:UFG131100 UOR131094:UPC131100 UYN131094:UYY131100 VIJ131094:VIU131100 VSF131094:VSQ131100 WCB131094:WCM131100 WLX131094:WMI131100 WVT131094:WWE131100 L196630:W196636 JH196630:JS196636 TD196630:TO196636 ACZ196630:ADK196636 AMV196630:ANG196636 AWR196630:AXC196636 BGN196630:BGY196636 BQJ196630:BQU196636 CAF196630:CAQ196636 CKB196630:CKM196636 CTX196630:CUI196636 DDT196630:DEE196636 DNP196630:DOA196636 DXL196630:DXW196636 EHH196630:EHS196636 ERD196630:ERO196636 FAZ196630:FBK196636 FKV196630:FLG196636 FUR196630:FVC196636 GEN196630:GEY196636 GOJ196630:GOU196636 GYF196630:GYQ196636 HIB196630:HIM196636 HRX196630:HSI196636 IBT196630:ICE196636 ILP196630:IMA196636 IVL196630:IVW196636 JFH196630:JFS196636 JPD196630:JPO196636 JYZ196630:JZK196636 KIV196630:KJG196636 KSR196630:KTC196636 LCN196630:LCY196636 LMJ196630:LMU196636 LWF196630:LWQ196636 MGB196630:MGM196636 MPX196630:MQI196636 MZT196630:NAE196636 NJP196630:NKA196636 NTL196630:NTW196636 ODH196630:ODS196636 OND196630:ONO196636 OWZ196630:OXK196636 PGV196630:PHG196636 PQR196630:PRC196636 QAN196630:QAY196636 QKJ196630:QKU196636 QUF196630:QUQ196636 REB196630:REM196636 RNX196630:ROI196636 RXT196630:RYE196636 SHP196630:SIA196636 SRL196630:SRW196636 TBH196630:TBS196636 TLD196630:TLO196636 TUZ196630:TVK196636 UEV196630:UFG196636 UOR196630:UPC196636 UYN196630:UYY196636 VIJ196630:VIU196636 VSF196630:VSQ196636 WCB196630:WCM196636 WLX196630:WMI196636 WVT196630:WWE196636 L262166:W262172 JH262166:JS262172 TD262166:TO262172 ACZ262166:ADK262172 AMV262166:ANG262172 AWR262166:AXC262172 BGN262166:BGY262172 BQJ262166:BQU262172 CAF262166:CAQ262172 CKB262166:CKM262172 CTX262166:CUI262172 DDT262166:DEE262172 DNP262166:DOA262172 DXL262166:DXW262172 EHH262166:EHS262172 ERD262166:ERO262172 FAZ262166:FBK262172 FKV262166:FLG262172 FUR262166:FVC262172 GEN262166:GEY262172 GOJ262166:GOU262172 GYF262166:GYQ262172 HIB262166:HIM262172 HRX262166:HSI262172 IBT262166:ICE262172 ILP262166:IMA262172 IVL262166:IVW262172 JFH262166:JFS262172 JPD262166:JPO262172 JYZ262166:JZK262172 KIV262166:KJG262172 KSR262166:KTC262172 LCN262166:LCY262172 LMJ262166:LMU262172 LWF262166:LWQ262172 MGB262166:MGM262172 MPX262166:MQI262172 MZT262166:NAE262172 NJP262166:NKA262172 NTL262166:NTW262172 ODH262166:ODS262172 OND262166:ONO262172 OWZ262166:OXK262172 PGV262166:PHG262172 PQR262166:PRC262172 QAN262166:QAY262172 QKJ262166:QKU262172 QUF262166:QUQ262172 REB262166:REM262172 RNX262166:ROI262172 RXT262166:RYE262172 SHP262166:SIA262172 SRL262166:SRW262172 TBH262166:TBS262172 TLD262166:TLO262172 TUZ262166:TVK262172 UEV262166:UFG262172 UOR262166:UPC262172 UYN262166:UYY262172 VIJ262166:VIU262172 VSF262166:VSQ262172 WCB262166:WCM262172 WLX262166:WMI262172 WVT262166:WWE262172 L327702:W327708 JH327702:JS327708 TD327702:TO327708 ACZ327702:ADK327708 AMV327702:ANG327708 AWR327702:AXC327708 BGN327702:BGY327708 BQJ327702:BQU327708 CAF327702:CAQ327708 CKB327702:CKM327708 CTX327702:CUI327708 DDT327702:DEE327708 DNP327702:DOA327708 DXL327702:DXW327708 EHH327702:EHS327708 ERD327702:ERO327708 FAZ327702:FBK327708 FKV327702:FLG327708 FUR327702:FVC327708 GEN327702:GEY327708 GOJ327702:GOU327708 GYF327702:GYQ327708 HIB327702:HIM327708 HRX327702:HSI327708 IBT327702:ICE327708 ILP327702:IMA327708 IVL327702:IVW327708 JFH327702:JFS327708 JPD327702:JPO327708 JYZ327702:JZK327708 KIV327702:KJG327708 KSR327702:KTC327708 LCN327702:LCY327708 LMJ327702:LMU327708 LWF327702:LWQ327708 MGB327702:MGM327708 MPX327702:MQI327708 MZT327702:NAE327708 NJP327702:NKA327708 NTL327702:NTW327708 ODH327702:ODS327708 OND327702:ONO327708 OWZ327702:OXK327708 PGV327702:PHG327708 PQR327702:PRC327708 QAN327702:QAY327708 QKJ327702:QKU327708 QUF327702:QUQ327708 REB327702:REM327708 RNX327702:ROI327708 RXT327702:RYE327708 SHP327702:SIA327708 SRL327702:SRW327708 TBH327702:TBS327708 TLD327702:TLO327708 TUZ327702:TVK327708 UEV327702:UFG327708 UOR327702:UPC327708 UYN327702:UYY327708 VIJ327702:VIU327708 VSF327702:VSQ327708 WCB327702:WCM327708 WLX327702:WMI327708 WVT327702:WWE327708 L393238:W393244 JH393238:JS393244 TD393238:TO393244 ACZ393238:ADK393244 AMV393238:ANG393244 AWR393238:AXC393244 BGN393238:BGY393244 BQJ393238:BQU393244 CAF393238:CAQ393244 CKB393238:CKM393244 CTX393238:CUI393244 DDT393238:DEE393244 DNP393238:DOA393244 DXL393238:DXW393244 EHH393238:EHS393244 ERD393238:ERO393244 FAZ393238:FBK393244 FKV393238:FLG393244 FUR393238:FVC393244 GEN393238:GEY393244 GOJ393238:GOU393244 GYF393238:GYQ393244 HIB393238:HIM393244 HRX393238:HSI393244 IBT393238:ICE393244 ILP393238:IMA393244 IVL393238:IVW393244 JFH393238:JFS393244 JPD393238:JPO393244 JYZ393238:JZK393244 KIV393238:KJG393244 KSR393238:KTC393244 LCN393238:LCY393244 LMJ393238:LMU393244 LWF393238:LWQ393244 MGB393238:MGM393244 MPX393238:MQI393244 MZT393238:NAE393244 NJP393238:NKA393244 NTL393238:NTW393244 ODH393238:ODS393244 OND393238:ONO393244 OWZ393238:OXK393244 PGV393238:PHG393244 PQR393238:PRC393244 QAN393238:QAY393244 QKJ393238:QKU393244 QUF393238:QUQ393244 REB393238:REM393244 RNX393238:ROI393244 RXT393238:RYE393244 SHP393238:SIA393244 SRL393238:SRW393244 TBH393238:TBS393244 TLD393238:TLO393244 TUZ393238:TVK393244 UEV393238:UFG393244 UOR393238:UPC393244 UYN393238:UYY393244 VIJ393238:VIU393244 VSF393238:VSQ393244 WCB393238:WCM393244 WLX393238:WMI393244 WVT393238:WWE393244 L458774:W458780 JH458774:JS458780 TD458774:TO458780 ACZ458774:ADK458780 AMV458774:ANG458780 AWR458774:AXC458780 BGN458774:BGY458780 BQJ458774:BQU458780 CAF458774:CAQ458780 CKB458774:CKM458780 CTX458774:CUI458780 DDT458774:DEE458780 DNP458774:DOA458780 DXL458774:DXW458780 EHH458774:EHS458780 ERD458774:ERO458780 FAZ458774:FBK458780 FKV458774:FLG458780 FUR458774:FVC458780 GEN458774:GEY458780 GOJ458774:GOU458780 GYF458774:GYQ458780 HIB458774:HIM458780 HRX458774:HSI458780 IBT458774:ICE458780 ILP458774:IMA458780 IVL458774:IVW458780 JFH458774:JFS458780 JPD458774:JPO458780 JYZ458774:JZK458780 KIV458774:KJG458780 KSR458774:KTC458780 LCN458774:LCY458780 LMJ458774:LMU458780 LWF458774:LWQ458780 MGB458774:MGM458780 MPX458774:MQI458780 MZT458774:NAE458780 NJP458774:NKA458780 NTL458774:NTW458780 ODH458774:ODS458780 OND458774:ONO458780 OWZ458774:OXK458780 PGV458774:PHG458780 PQR458774:PRC458780 QAN458774:QAY458780 QKJ458774:QKU458780 QUF458774:QUQ458780 REB458774:REM458780 RNX458774:ROI458780 RXT458774:RYE458780 SHP458774:SIA458780 SRL458774:SRW458780 TBH458774:TBS458780 TLD458774:TLO458780 TUZ458774:TVK458780 UEV458774:UFG458780 UOR458774:UPC458780 UYN458774:UYY458780 VIJ458774:VIU458780 VSF458774:VSQ458780 WCB458774:WCM458780 WLX458774:WMI458780 WVT458774:WWE458780 L524310:W524316 JH524310:JS524316 TD524310:TO524316 ACZ524310:ADK524316 AMV524310:ANG524316 AWR524310:AXC524316 BGN524310:BGY524316 BQJ524310:BQU524316 CAF524310:CAQ524316 CKB524310:CKM524316 CTX524310:CUI524316 DDT524310:DEE524316 DNP524310:DOA524316 DXL524310:DXW524316 EHH524310:EHS524316 ERD524310:ERO524316 FAZ524310:FBK524316 FKV524310:FLG524316 FUR524310:FVC524316 GEN524310:GEY524316 GOJ524310:GOU524316 GYF524310:GYQ524316 HIB524310:HIM524316 HRX524310:HSI524316 IBT524310:ICE524316 ILP524310:IMA524316 IVL524310:IVW524316 JFH524310:JFS524316 JPD524310:JPO524316 JYZ524310:JZK524316 KIV524310:KJG524316 KSR524310:KTC524316 LCN524310:LCY524316 LMJ524310:LMU524316 LWF524310:LWQ524316 MGB524310:MGM524316 MPX524310:MQI524316 MZT524310:NAE524316 NJP524310:NKA524316 NTL524310:NTW524316 ODH524310:ODS524316 OND524310:ONO524316 OWZ524310:OXK524316 PGV524310:PHG524316 PQR524310:PRC524316 QAN524310:QAY524316 QKJ524310:QKU524316 QUF524310:QUQ524316 REB524310:REM524316 RNX524310:ROI524316 RXT524310:RYE524316 SHP524310:SIA524316 SRL524310:SRW524316 TBH524310:TBS524316 TLD524310:TLO524316 TUZ524310:TVK524316 UEV524310:UFG524316 UOR524310:UPC524316 UYN524310:UYY524316 VIJ524310:VIU524316 VSF524310:VSQ524316 WCB524310:WCM524316 WLX524310:WMI524316 WVT524310:WWE524316 L589846:W589852 JH589846:JS589852 TD589846:TO589852 ACZ589846:ADK589852 AMV589846:ANG589852 AWR589846:AXC589852 BGN589846:BGY589852 BQJ589846:BQU589852 CAF589846:CAQ589852 CKB589846:CKM589852 CTX589846:CUI589852 DDT589846:DEE589852 DNP589846:DOA589852 DXL589846:DXW589852 EHH589846:EHS589852 ERD589846:ERO589852 FAZ589846:FBK589852 FKV589846:FLG589852 FUR589846:FVC589852 GEN589846:GEY589852 GOJ589846:GOU589852 GYF589846:GYQ589852 HIB589846:HIM589852 HRX589846:HSI589852 IBT589846:ICE589852 ILP589846:IMA589852 IVL589846:IVW589852 JFH589846:JFS589852 JPD589846:JPO589852 JYZ589846:JZK589852 KIV589846:KJG589852 KSR589846:KTC589852 LCN589846:LCY589852 LMJ589846:LMU589852 LWF589846:LWQ589852 MGB589846:MGM589852 MPX589846:MQI589852 MZT589846:NAE589852 NJP589846:NKA589852 NTL589846:NTW589852 ODH589846:ODS589852 OND589846:ONO589852 OWZ589846:OXK589852 PGV589846:PHG589852 PQR589846:PRC589852 QAN589846:QAY589852 QKJ589846:QKU589852 QUF589846:QUQ589852 REB589846:REM589852 RNX589846:ROI589852 RXT589846:RYE589852 SHP589846:SIA589852 SRL589846:SRW589852 TBH589846:TBS589852 TLD589846:TLO589852 TUZ589846:TVK589852 UEV589846:UFG589852 UOR589846:UPC589852 UYN589846:UYY589852 VIJ589846:VIU589852 VSF589846:VSQ589852 WCB589846:WCM589852 WLX589846:WMI589852 WVT589846:WWE589852 L655382:W655388 JH655382:JS655388 TD655382:TO655388 ACZ655382:ADK655388 AMV655382:ANG655388 AWR655382:AXC655388 BGN655382:BGY655388 BQJ655382:BQU655388 CAF655382:CAQ655388 CKB655382:CKM655388 CTX655382:CUI655388 DDT655382:DEE655388 DNP655382:DOA655388 DXL655382:DXW655388 EHH655382:EHS655388 ERD655382:ERO655388 FAZ655382:FBK655388 FKV655382:FLG655388 FUR655382:FVC655388 GEN655382:GEY655388 GOJ655382:GOU655388 GYF655382:GYQ655388 HIB655382:HIM655388 HRX655382:HSI655388 IBT655382:ICE655388 ILP655382:IMA655388 IVL655382:IVW655388 JFH655382:JFS655388 JPD655382:JPO655388 JYZ655382:JZK655388 KIV655382:KJG655388 KSR655382:KTC655388 LCN655382:LCY655388 LMJ655382:LMU655388 LWF655382:LWQ655388 MGB655382:MGM655388 MPX655382:MQI655388 MZT655382:NAE655388 NJP655382:NKA655388 NTL655382:NTW655388 ODH655382:ODS655388 OND655382:ONO655388 OWZ655382:OXK655388 PGV655382:PHG655388 PQR655382:PRC655388 QAN655382:QAY655388 QKJ655382:QKU655388 QUF655382:QUQ655388 REB655382:REM655388 RNX655382:ROI655388 RXT655382:RYE655388 SHP655382:SIA655388 SRL655382:SRW655388 TBH655382:TBS655388 TLD655382:TLO655388 TUZ655382:TVK655388 UEV655382:UFG655388 UOR655382:UPC655388 UYN655382:UYY655388 VIJ655382:VIU655388 VSF655382:VSQ655388 WCB655382:WCM655388 WLX655382:WMI655388 WVT655382:WWE655388 L720918:W720924 JH720918:JS720924 TD720918:TO720924 ACZ720918:ADK720924 AMV720918:ANG720924 AWR720918:AXC720924 BGN720918:BGY720924 BQJ720918:BQU720924 CAF720918:CAQ720924 CKB720918:CKM720924 CTX720918:CUI720924 DDT720918:DEE720924 DNP720918:DOA720924 DXL720918:DXW720924 EHH720918:EHS720924 ERD720918:ERO720924 FAZ720918:FBK720924 FKV720918:FLG720924 FUR720918:FVC720924 GEN720918:GEY720924 GOJ720918:GOU720924 GYF720918:GYQ720924 HIB720918:HIM720924 HRX720918:HSI720924 IBT720918:ICE720924 ILP720918:IMA720924 IVL720918:IVW720924 JFH720918:JFS720924 JPD720918:JPO720924 JYZ720918:JZK720924 KIV720918:KJG720924 KSR720918:KTC720924 LCN720918:LCY720924 LMJ720918:LMU720924 LWF720918:LWQ720924 MGB720918:MGM720924 MPX720918:MQI720924 MZT720918:NAE720924 NJP720918:NKA720924 NTL720918:NTW720924 ODH720918:ODS720924 OND720918:ONO720924 OWZ720918:OXK720924 PGV720918:PHG720924 PQR720918:PRC720924 QAN720918:QAY720924 QKJ720918:QKU720924 QUF720918:QUQ720924 REB720918:REM720924 RNX720918:ROI720924 RXT720918:RYE720924 SHP720918:SIA720924 SRL720918:SRW720924 TBH720918:TBS720924 TLD720918:TLO720924 TUZ720918:TVK720924 UEV720918:UFG720924 UOR720918:UPC720924 UYN720918:UYY720924 VIJ720918:VIU720924 VSF720918:VSQ720924 WCB720918:WCM720924 WLX720918:WMI720924 WVT720918:WWE720924 L786454:W786460 JH786454:JS786460 TD786454:TO786460 ACZ786454:ADK786460 AMV786454:ANG786460 AWR786454:AXC786460 BGN786454:BGY786460 BQJ786454:BQU786460 CAF786454:CAQ786460 CKB786454:CKM786460 CTX786454:CUI786460 DDT786454:DEE786460 DNP786454:DOA786460 DXL786454:DXW786460 EHH786454:EHS786460 ERD786454:ERO786460 FAZ786454:FBK786460 FKV786454:FLG786460 FUR786454:FVC786460 GEN786454:GEY786460 GOJ786454:GOU786460 GYF786454:GYQ786460 HIB786454:HIM786460 HRX786454:HSI786460 IBT786454:ICE786460 ILP786454:IMA786460 IVL786454:IVW786460 JFH786454:JFS786460 JPD786454:JPO786460 JYZ786454:JZK786460 KIV786454:KJG786460 KSR786454:KTC786460 LCN786454:LCY786460 LMJ786454:LMU786460 LWF786454:LWQ786460 MGB786454:MGM786460 MPX786454:MQI786460 MZT786454:NAE786460 NJP786454:NKA786460 NTL786454:NTW786460 ODH786454:ODS786460 OND786454:ONO786460 OWZ786454:OXK786460 PGV786454:PHG786460 PQR786454:PRC786460 QAN786454:QAY786460 QKJ786454:QKU786460 QUF786454:QUQ786460 REB786454:REM786460 RNX786454:ROI786460 RXT786454:RYE786460 SHP786454:SIA786460 SRL786454:SRW786460 TBH786454:TBS786460 TLD786454:TLO786460 TUZ786454:TVK786460 UEV786454:UFG786460 UOR786454:UPC786460 UYN786454:UYY786460 VIJ786454:VIU786460 VSF786454:VSQ786460 WCB786454:WCM786460 WLX786454:WMI786460 WVT786454:WWE786460 L851990:W851996 JH851990:JS851996 TD851990:TO851996 ACZ851990:ADK851996 AMV851990:ANG851996 AWR851990:AXC851996 BGN851990:BGY851996 BQJ851990:BQU851996 CAF851990:CAQ851996 CKB851990:CKM851996 CTX851990:CUI851996 DDT851990:DEE851996 DNP851990:DOA851996 DXL851990:DXW851996 EHH851990:EHS851996 ERD851990:ERO851996 FAZ851990:FBK851996 FKV851990:FLG851996 FUR851990:FVC851996 GEN851990:GEY851996 GOJ851990:GOU851996 GYF851990:GYQ851996 HIB851990:HIM851996 HRX851990:HSI851996 IBT851990:ICE851996 ILP851990:IMA851996 IVL851990:IVW851996 JFH851990:JFS851996 JPD851990:JPO851996 JYZ851990:JZK851996 KIV851990:KJG851996 KSR851990:KTC851996 LCN851990:LCY851996 LMJ851990:LMU851996 LWF851990:LWQ851996 MGB851990:MGM851996 MPX851990:MQI851996 MZT851990:NAE851996 NJP851990:NKA851996 NTL851990:NTW851996 ODH851990:ODS851996 OND851990:ONO851996 OWZ851990:OXK851996 PGV851990:PHG851996 PQR851990:PRC851996 QAN851990:QAY851996 QKJ851990:QKU851996 QUF851990:QUQ851996 REB851990:REM851996 RNX851990:ROI851996 RXT851990:RYE851996 SHP851990:SIA851996 SRL851990:SRW851996 TBH851990:TBS851996 TLD851990:TLO851996 TUZ851990:TVK851996 UEV851990:UFG851996 UOR851990:UPC851996 UYN851990:UYY851996 VIJ851990:VIU851996 VSF851990:VSQ851996 WCB851990:WCM851996 WLX851990:WMI851996 WVT851990:WWE851996 L917526:W917532 JH917526:JS917532 TD917526:TO917532 ACZ917526:ADK917532 AMV917526:ANG917532 AWR917526:AXC917532 BGN917526:BGY917532 BQJ917526:BQU917532 CAF917526:CAQ917532 CKB917526:CKM917532 CTX917526:CUI917532 DDT917526:DEE917532 DNP917526:DOA917532 DXL917526:DXW917532 EHH917526:EHS917532 ERD917526:ERO917532 FAZ917526:FBK917532 FKV917526:FLG917532 FUR917526:FVC917532 GEN917526:GEY917532 GOJ917526:GOU917532 GYF917526:GYQ917532 HIB917526:HIM917532 HRX917526:HSI917532 IBT917526:ICE917532 ILP917526:IMA917532 IVL917526:IVW917532 JFH917526:JFS917532 JPD917526:JPO917532 JYZ917526:JZK917532 KIV917526:KJG917532 KSR917526:KTC917532 LCN917526:LCY917532 LMJ917526:LMU917532 LWF917526:LWQ917532 MGB917526:MGM917532 MPX917526:MQI917532 MZT917526:NAE917532 NJP917526:NKA917532 NTL917526:NTW917532 ODH917526:ODS917532 OND917526:ONO917532 OWZ917526:OXK917532 PGV917526:PHG917532 PQR917526:PRC917532 QAN917526:QAY917532 QKJ917526:QKU917532 QUF917526:QUQ917532 REB917526:REM917532 RNX917526:ROI917532 RXT917526:RYE917532 SHP917526:SIA917532 SRL917526:SRW917532 TBH917526:TBS917532 TLD917526:TLO917532 TUZ917526:TVK917532 UEV917526:UFG917532 UOR917526:UPC917532 UYN917526:UYY917532 VIJ917526:VIU917532 VSF917526:VSQ917532 WCB917526:WCM917532 WLX917526:WMI917532 WVT917526:WWE917532 L983062:W983068 JH983062:JS983068 TD983062:TO983068 ACZ983062:ADK983068 AMV983062:ANG983068 AWR983062:AXC983068 BGN983062:BGY983068 BQJ983062:BQU983068 CAF983062:CAQ983068 CKB983062:CKM983068 CTX983062:CUI983068 DDT983062:DEE983068 DNP983062:DOA983068 DXL983062:DXW983068 EHH983062:EHS983068 ERD983062:ERO983068 FAZ983062:FBK983068 FKV983062:FLG983068 FUR983062:FVC983068 GEN983062:GEY983068 GOJ983062:GOU983068 GYF983062:GYQ983068 HIB983062:HIM983068 HRX983062:HSI983068 IBT983062:ICE983068 ILP983062:IMA983068 IVL983062:IVW983068 JFH983062:JFS983068 JPD983062:JPO983068 JYZ983062:JZK983068 KIV983062:KJG983068 KSR983062:KTC983068 LCN983062:LCY983068 LMJ983062:LMU983068 LWF983062:LWQ983068 MGB983062:MGM983068 MPX983062:MQI983068 MZT983062:NAE983068 NJP983062:NKA983068 NTL983062:NTW983068 ODH983062:ODS983068 OND983062:ONO983068 OWZ983062:OXK983068 PGV983062:PHG983068 PQR983062:PRC983068 QAN983062:QAY983068 QKJ983062:QKU983068 QUF983062:QUQ983068 REB983062:REM983068 RNX983062:ROI983068 RXT983062:RYE983068 SHP983062:SIA983068 SRL983062:SRW983068 TBH983062:TBS983068 TLD983062:TLO983068 TUZ983062:TVK983068 UEV983062:UFG983068 UOR983062:UPC983068 UYN983062:UYY983068 VIJ983062:VIU983068 VSF983062:VSQ983068 WCB983062:WCM983068 WLX983062:WMI983068 L26:V28 W27:W28"/>
    <dataValidation type="list" allowBlank="1" showInputMessage="1" errorTitle="Ошибка" error="Выберите значение из списка" prompt="Выберите значение из списка" sqref="WVW983059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5 JK65555 TG65555 ADC65555 AMY65555 AWU65555 BGQ65555 BQM65555 CAI65555 CKE65555 CUA65555 DDW65555 DNS65555 DXO65555 EHK65555 ERG65555 FBC65555 FKY65555 FUU65555 GEQ65555 GOM65555 GYI65555 HIE65555 HSA65555 IBW65555 ILS65555 IVO65555 JFK65555 JPG65555 JZC65555 KIY65555 KSU65555 LCQ65555 LMM65555 LWI65555 MGE65555 MQA65555 MZW65555 NJS65555 NTO65555 ODK65555 ONG65555 OXC65555 PGY65555 PQU65555 QAQ65555 QKM65555 QUI65555 REE65555 ROA65555 RXW65555 SHS65555 SRO65555 TBK65555 TLG65555 TVC65555 UEY65555 UOU65555 UYQ65555 VIM65555 VSI65555 WCE65555 WMA65555 WVW65555 O131091 JK131091 TG131091 ADC131091 AMY131091 AWU131091 BGQ131091 BQM131091 CAI131091 CKE131091 CUA131091 DDW131091 DNS131091 DXO131091 EHK131091 ERG131091 FBC131091 FKY131091 FUU131091 GEQ131091 GOM131091 GYI131091 HIE131091 HSA131091 IBW131091 ILS131091 IVO131091 JFK131091 JPG131091 JZC131091 KIY131091 KSU131091 LCQ131091 LMM131091 LWI131091 MGE131091 MQA131091 MZW131091 NJS131091 NTO131091 ODK131091 ONG131091 OXC131091 PGY131091 PQU131091 QAQ131091 QKM131091 QUI131091 REE131091 ROA131091 RXW131091 SHS131091 SRO131091 TBK131091 TLG131091 TVC131091 UEY131091 UOU131091 UYQ131091 VIM131091 VSI131091 WCE131091 WMA131091 WVW131091 O196627 JK196627 TG196627 ADC196627 AMY196627 AWU196627 BGQ196627 BQM196627 CAI196627 CKE196627 CUA196627 DDW196627 DNS196627 DXO196627 EHK196627 ERG196627 FBC196627 FKY196627 FUU196627 GEQ196627 GOM196627 GYI196627 HIE196627 HSA196627 IBW196627 ILS196627 IVO196627 JFK196627 JPG196627 JZC196627 KIY196627 KSU196627 LCQ196627 LMM196627 LWI196627 MGE196627 MQA196627 MZW196627 NJS196627 NTO196627 ODK196627 ONG196627 OXC196627 PGY196627 PQU196627 QAQ196627 QKM196627 QUI196627 REE196627 ROA196627 RXW196627 SHS196627 SRO196627 TBK196627 TLG196627 TVC196627 UEY196627 UOU196627 UYQ196627 VIM196627 VSI196627 WCE196627 WMA196627 WVW196627 O262163 JK262163 TG262163 ADC262163 AMY262163 AWU262163 BGQ262163 BQM262163 CAI262163 CKE262163 CUA262163 DDW262163 DNS262163 DXO262163 EHK262163 ERG262163 FBC262163 FKY262163 FUU262163 GEQ262163 GOM262163 GYI262163 HIE262163 HSA262163 IBW262163 ILS262163 IVO262163 JFK262163 JPG262163 JZC262163 KIY262163 KSU262163 LCQ262163 LMM262163 LWI262163 MGE262163 MQA262163 MZW262163 NJS262163 NTO262163 ODK262163 ONG262163 OXC262163 PGY262163 PQU262163 QAQ262163 QKM262163 QUI262163 REE262163 ROA262163 RXW262163 SHS262163 SRO262163 TBK262163 TLG262163 TVC262163 UEY262163 UOU262163 UYQ262163 VIM262163 VSI262163 WCE262163 WMA262163 WVW262163 O327699 JK327699 TG327699 ADC327699 AMY327699 AWU327699 BGQ327699 BQM327699 CAI327699 CKE327699 CUA327699 DDW327699 DNS327699 DXO327699 EHK327699 ERG327699 FBC327699 FKY327699 FUU327699 GEQ327699 GOM327699 GYI327699 HIE327699 HSA327699 IBW327699 ILS327699 IVO327699 JFK327699 JPG327699 JZC327699 KIY327699 KSU327699 LCQ327699 LMM327699 LWI327699 MGE327699 MQA327699 MZW327699 NJS327699 NTO327699 ODK327699 ONG327699 OXC327699 PGY327699 PQU327699 QAQ327699 QKM327699 QUI327699 REE327699 ROA327699 RXW327699 SHS327699 SRO327699 TBK327699 TLG327699 TVC327699 UEY327699 UOU327699 UYQ327699 VIM327699 VSI327699 WCE327699 WMA327699 WVW327699 O393235 JK393235 TG393235 ADC393235 AMY393235 AWU393235 BGQ393235 BQM393235 CAI393235 CKE393235 CUA393235 DDW393235 DNS393235 DXO393235 EHK393235 ERG393235 FBC393235 FKY393235 FUU393235 GEQ393235 GOM393235 GYI393235 HIE393235 HSA393235 IBW393235 ILS393235 IVO393235 JFK393235 JPG393235 JZC393235 KIY393235 KSU393235 LCQ393235 LMM393235 LWI393235 MGE393235 MQA393235 MZW393235 NJS393235 NTO393235 ODK393235 ONG393235 OXC393235 PGY393235 PQU393235 QAQ393235 QKM393235 QUI393235 REE393235 ROA393235 RXW393235 SHS393235 SRO393235 TBK393235 TLG393235 TVC393235 UEY393235 UOU393235 UYQ393235 VIM393235 VSI393235 WCE393235 WMA393235 WVW393235 O458771 JK458771 TG458771 ADC458771 AMY458771 AWU458771 BGQ458771 BQM458771 CAI458771 CKE458771 CUA458771 DDW458771 DNS458771 DXO458771 EHK458771 ERG458771 FBC458771 FKY458771 FUU458771 GEQ458771 GOM458771 GYI458771 HIE458771 HSA458771 IBW458771 ILS458771 IVO458771 JFK458771 JPG458771 JZC458771 KIY458771 KSU458771 LCQ458771 LMM458771 LWI458771 MGE458771 MQA458771 MZW458771 NJS458771 NTO458771 ODK458771 ONG458771 OXC458771 PGY458771 PQU458771 QAQ458771 QKM458771 QUI458771 REE458771 ROA458771 RXW458771 SHS458771 SRO458771 TBK458771 TLG458771 TVC458771 UEY458771 UOU458771 UYQ458771 VIM458771 VSI458771 WCE458771 WMA458771 WVW458771 O524307 JK524307 TG524307 ADC524307 AMY524307 AWU524307 BGQ524307 BQM524307 CAI524307 CKE524307 CUA524307 DDW524307 DNS524307 DXO524307 EHK524307 ERG524307 FBC524307 FKY524307 FUU524307 GEQ524307 GOM524307 GYI524307 HIE524307 HSA524307 IBW524307 ILS524307 IVO524307 JFK524307 JPG524307 JZC524307 KIY524307 KSU524307 LCQ524307 LMM524307 LWI524307 MGE524307 MQA524307 MZW524307 NJS524307 NTO524307 ODK524307 ONG524307 OXC524307 PGY524307 PQU524307 QAQ524307 QKM524307 QUI524307 REE524307 ROA524307 RXW524307 SHS524307 SRO524307 TBK524307 TLG524307 TVC524307 UEY524307 UOU524307 UYQ524307 VIM524307 VSI524307 WCE524307 WMA524307 WVW524307 O589843 JK589843 TG589843 ADC589843 AMY589843 AWU589843 BGQ589843 BQM589843 CAI589843 CKE589843 CUA589843 DDW589843 DNS589843 DXO589843 EHK589843 ERG589843 FBC589843 FKY589843 FUU589843 GEQ589843 GOM589843 GYI589843 HIE589843 HSA589843 IBW589843 ILS589843 IVO589843 JFK589843 JPG589843 JZC589843 KIY589843 KSU589843 LCQ589843 LMM589843 LWI589843 MGE589843 MQA589843 MZW589843 NJS589843 NTO589843 ODK589843 ONG589843 OXC589843 PGY589843 PQU589843 QAQ589843 QKM589843 QUI589843 REE589843 ROA589843 RXW589843 SHS589843 SRO589843 TBK589843 TLG589843 TVC589843 UEY589843 UOU589843 UYQ589843 VIM589843 VSI589843 WCE589843 WMA589843 WVW589843 O655379 JK655379 TG655379 ADC655379 AMY655379 AWU655379 BGQ655379 BQM655379 CAI655379 CKE655379 CUA655379 DDW655379 DNS655379 DXO655379 EHK655379 ERG655379 FBC655379 FKY655379 FUU655379 GEQ655379 GOM655379 GYI655379 HIE655379 HSA655379 IBW655379 ILS655379 IVO655379 JFK655379 JPG655379 JZC655379 KIY655379 KSU655379 LCQ655379 LMM655379 LWI655379 MGE655379 MQA655379 MZW655379 NJS655379 NTO655379 ODK655379 ONG655379 OXC655379 PGY655379 PQU655379 QAQ655379 QKM655379 QUI655379 REE655379 ROA655379 RXW655379 SHS655379 SRO655379 TBK655379 TLG655379 TVC655379 UEY655379 UOU655379 UYQ655379 VIM655379 VSI655379 WCE655379 WMA655379 WVW655379 O720915 JK720915 TG720915 ADC720915 AMY720915 AWU720915 BGQ720915 BQM720915 CAI720915 CKE720915 CUA720915 DDW720915 DNS720915 DXO720915 EHK720915 ERG720915 FBC720915 FKY720915 FUU720915 GEQ720915 GOM720915 GYI720915 HIE720915 HSA720915 IBW720915 ILS720915 IVO720915 JFK720915 JPG720915 JZC720915 KIY720915 KSU720915 LCQ720915 LMM720915 LWI720915 MGE720915 MQA720915 MZW720915 NJS720915 NTO720915 ODK720915 ONG720915 OXC720915 PGY720915 PQU720915 QAQ720915 QKM720915 QUI720915 REE720915 ROA720915 RXW720915 SHS720915 SRO720915 TBK720915 TLG720915 TVC720915 UEY720915 UOU720915 UYQ720915 VIM720915 VSI720915 WCE720915 WMA720915 WVW720915 O786451 JK786451 TG786451 ADC786451 AMY786451 AWU786451 BGQ786451 BQM786451 CAI786451 CKE786451 CUA786451 DDW786451 DNS786451 DXO786451 EHK786451 ERG786451 FBC786451 FKY786451 FUU786451 GEQ786451 GOM786451 GYI786451 HIE786451 HSA786451 IBW786451 ILS786451 IVO786451 JFK786451 JPG786451 JZC786451 KIY786451 KSU786451 LCQ786451 LMM786451 LWI786451 MGE786451 MQA786451 MZW786451 NJS786451 NTO786451 ODK786451 ONG786451 OXC786451 PGY786451 PQU786451 QAQ786451 QKM786451 QUI786451 REE786451 ROA786451 RXW786451 SHS786451 SRO786451 TBK786451 TLG786451 TVC786451 UEY786451 UOU786451 UYQ786451 VIM786451 VSI786451 WCE786451 WMA786451 WVW786451 O851987 JK851987 TG851987 ADC851987 AMY851987 AWU851987 BGQ851987 BQM851987 CAI851987 CKE851987 CUA851987 DDW851987 DNS851987 DXO851987 EHK851987 ERG851987 FBC851987 FKY851987 FUU851987 GEQ851987 GOM851987 GYI851987 HIE851987 HSA851987 IBW851987 ILS851987 IVO851987 JFK851987 JPG851987 JZC851987 KIY851987 KSU851987 LCQ851987 LMM851987 LWI851987 MGE851987 MQA851987 MZW851987 NJS851987 NTO851987 ODK851987 ONG851987 OXC851987 PGY851987 PQU851987 QAQ851987 QKM851987 QUI851987 REE851987 ROA851987 RXW851987 SHS851987 SRO851987 TBK851987 TLG851987 TVC851987 UEY851987 UOU851987 UYQ851987 VIM851987 VSI851987 WCE851987 WMA851987 WVW851987 O917523 JK917523 TG917523 ADC917523 AMY917523 AWU917523 BGQ917523 BQM917523 CAI917523 CKE917523 CUA917523 DDW917523 DNS917523 DXO917523 EHK917523 ERG917523 FBC917523 FKY917523 FUU917523 GEQ917523 GOM917523 GYI917523 HIE917523 HSA917523 IBW917523 ILS917523 IVO917523 JFK917523 JPG917523 JZC917523 KIY917523 KSU917523 LCQ917523 LMM917523 LWI917523 MGE917523 MQA917523 MZW917523 NJS917523 NTO917523 ODK917523 ONG917523 OXC917523 PGY917523 PQU917523 QAQ917523 QKM917523 QUI917523 REE917523 ROA917523 RXW917523 SHS917523 SRO917523 TBK917523 TLG917523 TVC917523 UEY917523 UOU917523 UYQ917523 VIM917523 VSI917523 WCE917523 WMA917523 WVW917523 O983059 JK983059 TG983059 ADC983059 AMY983059 AWU983059 BGQ983059 BQM983059 CAI983059 CKE983059 CUA983059 DDW983059 DNS983059 DXO983059 EHK983059 ERG983059 FBC983059 FKY983059 FUU983059 GEQ983059 GOM983059 GYI983059 HIE983059 HSA983059 IBW983059 ILS983059 IVO983059 JFK983059 JPG983059 JZC983059 KIY983059 KSU983059 LCQ983059 LMM983059 LWI983059 MGE983059 MQA983059 MZW983059 NJS983059 NTO983059 ODK983059 ONG983059 OXC983059 PGY983059 PQU983059 QAQ983059 QKM983059 QUI983059 REE983059 ROA983059 RXW983059 SHS983059 SRO983059 TBK983059 TLG983059 TVC983059 UEY983059 UOU983059 UYQ983059 VIM983059 VSI983059 WCE983059 WMA983059">
      <formula1>kind_of_cons</formula1>
    </dataValidation>
    <dataValidation type="textLength" operator="lessThanOrEqual" allowBlank="1" showInputMessage="1" showErrorMessage="1" errorTitle="Ошибка" error="Допускается ввод не более 900 символов!" sqref="WWE983054:WWE983060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4:WMI983060 W65550:W65556 JS65550:JS65556 TO65550:TO65556 ADK65550:ADK65556 ANG65550:ANG65556 AXC65550:AXC65556 BGY65550:BGY65556 BQU65550:BQU65556 CAQ65550:CAQ65556 CKM65550:CKM65556 CUI65550:CUI65556 DEE65550:DEE65556 DOA65550:DOA65556 DXW65550:DXW65556 EHS65550:EHS65556 ERO65550:ERO65556 FBK65550:FBK65556 FLG65550:FLG65556 FVC65550:FVC65556 GEY65550:GEY65556 GOU65550:GOU65556 GYQ65550:GYQ65556 HIM65550:HIM65556 HSI65550:HSI65556 ICE65550:ICE65556 IMA65550:IMA65556 IVW65550:IVW65556 JFS65550:JFS65556 JPO65550:JPO65556 JZK65550:JZK65556 KJG65550:KJG65556 KTC65550:KTC65556 LCY65550:LCY65556 LMU65550:LMU65556 LWQ65550:LWQ65556 MGM65550:MGM65556 MQI65550:MQI65556 NAE65550:NAE65556 NKA65550:NKA65556 NTW65550:NTW65556 ODS65550:ODS65556 ONO65550:ONO65556 OXK65550:OXK65556 PHG65550:PHG65556 PRC65550:PRC65556 QAY65550:QAY65556 QKU65550:QKU65556 QUQ65550:QUQ65556 REM65550:REM65556 ROI65550:ROI65556 RYE65550:RYE65556 SIA65550:SIA65556 SRW65550:SRW65556 TBS65550:TBS65556 TLO65550:TLO65556 TVK65550:TVK65556 UFG65550:UFG65556 UPC65550:UPC65556 UYY65550:UYY65556 VIU65550:VIU65556 VSQ65550:VSQ65556 WCM65550:WCM65556 WMI65550:WMI65556 WWE65550:WWE65556 W131086:W131092 JS131086:JS131092 TO131086:TO131092 ADK131086:ADK131092 ANG131086:ANG131092 AXC131086:AXC131092 BGY131086:BGY131092 BQU131086:BQU131092 CAQ131086:CAQ131092 CKM131086:CKM131092 CUI131086:CUI131092 DEE131086:DEE131092 DOA131086:DOA131092 DXW131086:DXW131092 EHS131086:EHS131092 ERO131086:ERO131092 FBK131086:FBK131092 FLG131086:FLG131092 FVC131086:FVC131092 GEY131086:GEY131092 GOU131086:GOU131092 GYQ131086:GYQ131092 HIM131086:HIM131092 HSI131086:HSI131092 ICE131086:ICE131092 IMA131086:IMA131092 IVW131086:IVW131092 JFS131086:JFS131092 JPO131086:JPO131092 JZK131086:JZK131092 KJG131086:KJG131092 KTC131086:KTC131092 LCY131086:LCY131092 LMU131086:LMU131092 LWQ131086:LWQ131092 MGM131086:MGM131092 MQI131086:MQI131092 NAE131086:NAE131092 NKA131086:NKA131092 NTW131086:NTW131092 ODS131086:ODS131092 ONO131086:ONO131092 OXK131086:OXK131092 PHG131086:PHG131092 PRC131086:PRC131092 QAY131086:QAY131092 QKU131086:QKU131092 QUQ131086:QUQ131092 REM131086:REM131092 ROI131086:ROI131092 RYE131086:RYE131092 SIA131086:SIA131092 SRW131086:SRW131092 TBS131086:TBS131092 TLO131086:TLO131092 TVK131086:TVK131092 UFG131086:UFG131092 UPC131086:UPC131092 UYY131086:UYY131092 VIU131086:VIU131092 VSQ131086:VSQ131092 WCM131086:WCM131092 WMI131086:WMI131092 WWE131086:WWE131092 W196622:W196628 JS196622:JS196628 TO196622:TO196628 ADK196622:ADK196628 ANG196622:ANG196628 AXC196622:AXC196628 BGY196622:BGY196628 BQU196622:BQU196628 CAQ196622:CAQ196628 CKM196622:CKM196628 CUI196622:CUI196628 DEE196622:DEE196628 DOA196622:DOA196628 DXW196622:DXW196628 EHS196622:EHS196628 ERO196622:ERO196628 FBK196622:FBK196628 FLG196622:FLG196628 FVC196622:FVC196628 GEY196622:GEY196628 GOU196622:GOU196628 GYQ196622:GYQ196628 HIM196622:HIM196628 HSI196622:HSI196628 ICE196622:ICE196628 IMA196622:IMA196628 IVW196622:IVW196628 JFS196622:JFS196628 JPO196622:JPO196628 JZK196622:JZK196628 KJG196622:KJG196628 KTC196622:KTC196628 LCY196622:LCY196628 LMU196622:LMU196628 LWQ196622:LWQ196628 MGM196622:MGM196628 MQI196622:MQI196628 NAE196622:NAE196628 NKA196622:NKA196628 NTW196622:NTW196628 ODS196622:ODS196628 ONO196622:ONO196628 OXK196622:OXK196628 PHG196622:PHG196628 PRC196622:PRC196628 QAY196622:QAY196628 QKU196622:QKU196628 QUQ196622:QUQ196628 REM196622:REM196628 ROI196622:ROI196628 RYE196622:RYE196628 SIA196622:SIA196628 SRW196622:SRW196628 TBS196622:TBS196628 TLO196622:TLO196628 TVK196622:TVK196628 UFG196622:UFG196628 UPC196622:UPC196628 UYY196622:UYY196628 VIU196622:VIU196628 VSQ196622:VSQ196628 WCM196622:WCM196628 WMI196622:WMI196628 WWE196622:WWE196628 W262158:W262164 JS262158:JS262164 TO262158:TO262164 ADK262158:ADK262164 ANG262158:ANG262164 AXC262158:AXC262164 BGY262158:BGY262164 BQU262158:BQU262164 CAQ262158:CAQ262164 CKM262158:CKM262164 CUI262158:CUI262164 DEE262158:DEE262164 DOA262158:DOA262164 DXW262158:DXW262164 EHS262158:EHS262164 ERO262158:ERO262164 FBK262158:FBK262164 FLG262158:FLG262164 FVC262158:FVC262164 GEY262158:GEY262164 GOU262158:GOU262164 GYQ262158:GYQ262164 HIM262158:HIM262164 HSI262158:HSI262164 ICE262158:ICE262164 IMA262158:IMA262164 IVW262158:IVW262164 JFS262158:JFS262164 JPO262158:JPO262164 JZK262158:JZK262164 KJG262158:KJG262164 KTC262158:KTC262164 LCY262158:LCY262164 LMU262158:LMU262164 LWQ262158:LWQ262164 MGM262158:MGM262164 MQI262158:MQI262164 NAE262158:NAE262164 NKA262158:NKA262164 NTW262158:NTW262164 ODS262158:ODS262164 ONO262158:ONO262164 OXK262158:OXK262164 PHG262158:PHG262164 PRC262158:PRC262164 QAY262158:QAY262164 QKU262158:QKU262164 QUQ262158:QUQ262164 REM262158:REM262164 ROI262158:ROI262164 RYE262158:RYE262164 SIA262158:SIA262164 SRW262158:SRW262164 TBS262158:TBS262164 TLO262158:TLO262164 TVK262158:TVK262164 UFG262158:UFG262164 UPC262158:UPC262164 UYY262158:UYY262164 VIU262158:VIU262164 VSQ262158:VSQ262164 WCM262158:WCM262164 WMI262158:WMI262164 WWE262158:WWE262164 W327694:W327700 JS327694:JS327700 TO327694:TO327700 ADK327694:ADK327700 ANG327694:ANG327700 AXC327694:AXC327700 BGY327694:BGY327700 BQU327694:BQU327700 CAQ327694:CAQ327700 CKM327694:CKM327700 CUI327694:CUI327700 DEE327694:DEE327700 DOA327694:DOA327700 DXW327694:DXW327700 EHS327694:EHS327700 ERO327694:ERO327700 FBK327694:FBK327700 FLG327694:FLG327700 FVC327694:FVC327700 GEY327694:GEY327700 GOU327694:GOU327700 GYQ327694:GYQ327700 HIM327694:HIM327700 HSI327694:HSI327700 ICE327694:ICE327700 IMA327694:IMA327700 IVW327694:IVW327700 JFS327694:JFS327700 JPO327694:JPO327700 JZK327694:JZK327700 KJG327694:KJG327700 KTC327694:KTC327700 LCY327694:LCY327700 LMU327694:LMU327700 LWQ327694:LWQ327700 MGM327694:MGM327700 MQI327694:MQI327700 NAE327694:NAE327700 NKA327694:NKA327700 NTW327694:NTW327700 ODS327694:ODS327700 ONO327694:ONO327700 OXK327694:OXK327700 PHG327694:PHG327700 PRC327694:PRC327700 QAY327694:QAY327700 QKU327694:QKU327700 QUQ327694:QUQ327700 REM327694:REM327700 ROI327694:ROI327700 RYE327694:RYE327700 SIA327694:SIA327700 SRW327694:SRW327700 TBS327694:TBS327700 TLO327694:TLO327700 TVK327694:TVK327700 UFG327694:UFG327700 UPC327694:UPC327700 UYY327694:UYY327700 VIU327694:VIU327700 VSQ327694:VSQ327700 WCM327694:WCM327700 WMI327694:WMI327700 WWE327694:WWE327700 W393230:W393236 JS393230:JS393236 TO393230:TO393236 ADK393230:ADK393236 ANG393230:ANG393236 AXC393230:AXC393236 BGY393230:BGY393236 BQU393230:BQU393236 CAQ393230:CAQ393236 CKM393230:CKM393236 CUI393230:CUI393236 DEE393230:DEE393236 DOA393230:DOA393236 DXW393230:DXW393236 EHS393230:EHS393236 ERO393230:ERO393236 FBK393230:FBK393236 FLG393230:FLG393236 FVC393230:FVC393236 GEY393230:GEY393236 GOU393230:GOU393236 GYQ393230:GYQ393236 HIM393230:HIM393236 HSI393230:HSI393236 ICE393230:ICE393236 IMA393230:IMA393236 IVW393230:IVW393236 JFS393230:JFS393236 JPO393230:JPO393236 JZK393230:JZK393236 KJG393230:KJG393236 KTC393230:KTC393236 LCY393230:LCY393236 LMU393230:LMU393236 LWQ393230:LWQ393236 MGM393230:MGM393236 MQI393230:MQI393236 NAE393230:NAE393236 NKA393230:NKA393236 NTW393230:NTW393236 ODS393230:ODS393236 ONO393230:ONO393236 OXK393230:OXK393236 PHG393230:PHG393236 PRC393230:PRC393236 QAY393230:QAY393236 QKU393230:QKU393236 QUQ393230:QUQ393236 REM393230:REM393236 ROI393230:ROI393236 RYE393230:RYE393236 SIA393230:SIA393236 SRW393230:SRW393236 TBS393230:TBS393236 TLO393230:TLO393236 TVK393230:TVK393236 UFG393230:UFG393236 UPC393230:UPC393236 UYY393230:UYY393236 VIU393230:VIU393236 VSQ393230:VSQ393236 WCM393230:WCM393236 WMI393230:WMI393236 WWE393230:WWE393236 W458766:W458772 JS458766:JS458772 TO458766:TO458772 ADK458766:ADK458772 ANG458766:ANG458772 AXC458766:AXC458772 BGY458766:BGY458772 BQU458766:BQU458772 CAQ458766:CAQ458772 CKM458766:CKM458772 CUI458766:CUI458772 DEE458766:DEE458772 DOA458766:DOA458772 DXW458766:DXW458772 EHS458766:EHS458772 ERO458766:ERO458772 FBK458766:FBK458772 FLG458766:FLG458772 FVC458766:FVC458772 GEY458766:GEY458772 GOU458766:GOU458772 GYQ458766:GYQ458772 HIM458766:HIM458772 HSI458766:HSI458772 ICE458766:ICE458772 IMA458766:IMA458772 IVW458766:IVW458772 JFS458766:JFS458772 JPO458766:JPO458772 JZK458766:JZK458772 KJG458766:KJG458772 KTC458766:KTC458772 LCY458766:LCY458772 LMU458766:LMU458772 LWQ458766:LWQ458772 MGM458766:MGM458772 MQI458766:MQI458772 NAE458766:NAE458772 NKA458766:NKA458772 NTW458766:NTW458772 ODS458766:ODS458772 ONO458766:ONO458772 OXK458766:OXK458772 PHG458766:PHG458772 PRC458766:PRC458772 QAY458766:QAY458772 QKU458766:QKU458772 QUQ458766:QUQ458772 REM458766:REM458772 ROI458766:ROI458772 RYE458766:RYE458772 SIA458766:SIA458772 SRW458766:SRW458772 TBS458766:TBS458772 TLO458766:TLO458772 TVK458766:TVK458772 UFG458766:UFG458772 UPC458766:UPC458772 UYY458766:UYY458772 VIU458766:VIU458772 VSQ458766:VSQ458772 WCM458766:WCM458772 WMI458766:WMI458772 WWE458766:WWE458772 W524302:W524308 JS524302:JS524308 TO524302:TO524308 ADK524302:ADK524308 ANG524302:ANG524308 AXC524302:AXC524308 BGY524302:BGY524308 BQU524302:BQU524308 CAQ524302:CAQ524308 CKM524302:CKM524308 CUI524302:CUI524308 DEE524302:DEE524308 DOA524302:DOA524308 DXW524302:DXW524308 EHS524302:EHS524308 ERO524302:ERO524308 FBK524302:FBK524308 FLG524302:FLG524308 FVC524302:FVC524308 GEY524302:GEY524308 GOU524302:GOU524308 GYQ524302:GYQ524308 HIM524302:HIM524308 HSI524302:HSI524308 ICE524302:ICE524308 IMA524302:IMA524308 IVW524302:IVW524308 JFS524302:JFS524308 JPO524302:JPO524308 JZK524302:JZK524308 KJG524302:KJG524308 KTC524302:KTC524308 LCY524302:LCY524308 LMU524302:LMU524308 LWQ524302:LWQ524308 MGM524302:MGM524308 MQI524302:MQI524308 NAE524302:NAE524308 NKA524302:NKA524308 NTW524302:NTW524308 ODS524302:ODS524308 ONO524302:ONO524308 OXK524302:OXK524308 PHG524302:PHG524308 PRC524302:PRC524308 QAY524302:QAY524308 QKU524302:QKU524308 QUQ524302:QUQ524308 REM524302:REM524308 ROI524302:ROI524308 RYE524302:RYE524308 SIA524302:SIA524308 SRW524302:SRW524308 TBS524302:TBS524308 TLO524302:TLO524308 TVK524302:TVK524308 UFG524302:UFG524308 UPC524302:UPC524308 UYY524302:UYY524308 VIU524302:VIU524308 VSQ524302:VSQ524308 WCM524302:WCM524308 WMI524302:WMI524308 WWE524302:WWE524308 W589838:W589844 JS589838:JS589844 TO589838:TO589844 ADK589838:ADK589844 ANG589838:ANG589844 AXC589838:AXC589844 BGY589838:BGY589844 BQU589838:BQU589844 CAQ589838:CAQ589844 CKM589838:CKM589844 CUI589838:CUI589844 DEE589838:DEE589844 DOA589838:DOA589844 DXW589838:DXW589844 EHS589838:EHS589844 ERO589838:ERO589844 FBK589838:FBK589844 FLG589838:FLG589844 FVC589838:FVC589844 GEY589838:GEY589844 GOU589838:GOU589844 GYQ589838:GYQ589844 HIM589838:HIM589844 HSI589838:HSI589844 ICE589838:ICE589844 IMA589838:IMA589844 IVW589838:IVW589844 JFS589838:JFS589844 JPO589838:JPO589844 JZK589838:JZK589844 KJG589838:KJG589844 KTC589838:KTC589844 LCY589838:LCY589844 LMU589838:LMU589844 LWQ589838:LWQ589844 MGM589838:MGM589844 MQI589838:MQI589844 NAE589838:NAE589844 NKA589838:NKA589844 NTW589838:NTW589844 ODS589838:ODS589844 ONO589838:ONO589844 OXK589838:OXK589844 PHG589838:PHG589844 PRC589838:PRC589844 QAY589838:QAY589844 QKU589838:QKU589844 QUQ589838:QUQ589844 REM589838:REM589844 ROI589838:ROI589844 RYE589838:RYE589844 SIA589838:SIA589844 SRW589838:SRW589844 TBS589838:TBS589844 TLO589838:TLO589844 TVK589838:TVK589844 UFG589838:UFG589844 UPC589838:UPC589844 UYY589838:UYY589844 VIU589838:VIU589844 VSQ589838:VSQ589844 WCM589838:WCM589844 WMI589838:WMI589844 WWE589838:WWE589844 W655374:W655380 JS655374:JS655380 TO655374:TO655380 ADK655374:ADK655380 ANG655374:ANG655380 AXC655374:AXC655380 BGY655374:BGY655380 BQU655374:BQU655380 CAQ655374:CAQ655380 CKM655374:CKM655380 CUI655374:CUI655380 DEE655374:DEE655380 DOA655374:DOA655380 DXW655374:DXW655380 EHS655374:EHS655380 ERO655374:ERO655380 FBK655374:FBK655380 FLG655374:FLG655380 FVC655374:FVC655380 GEY655374:GEY655380 GOU655374:GOU655380 GYQ655374:GYQ655380 HIM655374:HIM655380 HSI655374:HSI655380 ICE655374:ICE655380 IMA655374:IMA655380 IVW655374:IVW655380 JFS655374:JFS655380 JPO655374:JPO655380 JZK655374:JZK655380 KJG655374:KJG655380 KTC655374:KTC655380 LCY655374:LCY655380 LMU655374:LMU655380 LWQ655374:LWQ655380 MGM655374:MGM655380 MQI655374:MQI655380 NAE655374:NAE655380 NKA655374:NKA655380 NTW655374:NTW655380 ODS655374:ODS655380 ONO655374:ONO655380 OXK655374:OXK655380 PHG655374:PHG655380 PRC655374:PRC655380 QAY655374:QAY655380 QKU655374:QKU655380 QUQ655374:QUQ655380 REM655374:REM655380 ROI655374:ROI655380 RYE655374:RYE655380 SIA655374:SIA655380 SRW655374:SRW655380 TBS655374:TBS655380 TLO655374:TLO655380 TVK655374:TVK655380 UFG655374:UFG655380 UPC655374:UPC655380 UYY655374:UYY655380 VIU655374:VIU655380 VSQ655374:VSQ655380 WCM655374:WCM655380 WMI655374:WMI655380 WWE655374:WWE655380 W720910:W720916 JS720910:JS720916 TO720910:TO720916 ADK720910:ADK720916 ANG720910:ANG720916 AXC720910:AXC720916 BGY720910:BGY720916 BQU720910:BQU720916 CAQ720910:CAQ720916 CKM720910:CKM720916 CUI720910:CUI720916 DEE720910:DEE720916 DOA720910:DOA720916 DXW720910:DXW720916 EHS720910:EHS720916 ERO720910:ERO720916 FBK720910:FBK720916 FLG720910:FLG720916 FVC720910:FVC720916 GEY720910:GEY720916 GOU720910:GOU720916 GYQ720910:GYQ720916 HIM720910:HIM720916 HSI720910:HSI720916 ICE720910:ICE720916 IMA720910:IMA720916 IVW720910:IVW720916 JFS720910:JFS720916 JPO720910:JPO720916 JZK720910:JZK720916 KJG720910:KJG720916 KTC720910:KTC720916 LCY720910:LCY720916 LMU720910:LMU720916 LWQ720910:LWQ720916 MGM720910:MGM720916 MQI720910:MQI720916 NAE720910:NAE720916 NKA720910:NKA720916 NTW720910:NTW720916 ODS720910:ODS720916 ONO720910:ONO720916 OXK720910:OXK720916 PHG720910:PHG720916 PRC720910:PRC720916 QAY720910:QAY720916 QKU720910:QKU720916 QUQ720910:QUQ720916 REM720910:REM720916 ROI720910:ROI720916 RYE720910:RYE720916 SIA720910:SIA720916 SRW720910:SRW720916 TBS720910:TBS720916 TLO720910:TLO720916 TVK720910:TVK720916 UFG720910:UFG720916 UPC720910:UPC720916 UYY720910:UYY720916 VIU720910:VIU720916 VSQ720910:VSQ720916 WCM720910:WCM720916 WMI720910:WMI720916 WWE720910:WWE720916 W786446:W786452 JS786446:JS786452 TO786446:TO786452 ADK786446:ADK786452 ANG786446:ANG786452 AXC786446:AXC786452 BGY786446:BGY786452 BQU786446:BQU786452 CAQ786446:CAQ786452 CKM786446:CKM786452 CUI786446:CUI786452 DEE786446:DEE786452 DOA786446:DOA786452 DXW786446:DXW786452 EHS786446:EHS786452 ERO786446:ERO786452 FBK786446:FBK786452 FLG786446:FLG786452 FVC786446:FVC786452 GEY786446:GEY786452 GOU786446:GOU786452 GYQ786446:GYQ786452 HIM786446:HIM786452 HSI786446:HSI786452 ICE786446:ICE786452 IMA786446:IMA786452 IVW786446:IVW786452 JFS786446:JFS786452 JPO786446:JPO786452 JZK786446:JZK786452 KJG786446:KJG786452 KTC786446:KTC786452 LCY786446:LCY786452 LMU786446:LMU786452 LWQ786446:LWQ786452 MGM786446:MGM786452 MQI786446:MQI786452 NAE786446:NAE786452 NKA786446:NKA786452 NTW786446:NTW786452 ODS786446:ODS786452 ONO786446:ONO786452 OXK786446:OXK786452 PHG786446:PHG786452 PRC786446:PRC786452 QAY786446:QAY786452 QKU786446:QKU786452 QUQ786446:QUQ786452 REM786446:REM786452 ROI786446:ROI786452 RYE786446:RYE786452 SIA786446:SIA786452 SRW786446:SRW786452 TBS786446:TBS786452 TLO786446:TLO786452 TVK786446:TVK786452 UFG786446:UFG786452 UPC786446:UPC786452 UYY786446:UYY786452 VIU786446:VIU786452 VSQ786446:VSQ786452 WCM786446:WCM786452 WMI786446:WMI786452 WWE786446:WWE786452 W851982:W851988 JS851982:JS851988 TO851982:TO851988 ADK851982:ADK851988 ANG851982:ANG851988 AXC851982:AXC851988 BGY851982:BGY851988 BQU851982:BQU851988 CAQ851982:CAQ851988 CKM851982:CKM851988 CUI851982:CUI851988 DEE851982:DEE851988 DOA851982:DOA851988 DXW851982:DXW851988 EHS851982:EHS851988 ERO851982:ERO851988 FBK851982:FBK851988 FLG851982:FLG851988 FVC851982:FVC851988 GEY851982:GEY851988 GOU851982:GOU851988 GYQ851982:GYQ851988 HIM851982:HIM851988 HSI851982:HSI851988 ICE851982:ICE851988 IMA851982:IMA851988 IVW851982:IVW851988 JFS851982:JFS851988 JPO851982:JPO851988 JZK851982:JZK851988 KJG851982:KJG851988 KTC851982:KTC851988 LCY851982:LCY851988 LMU851982:LMU851988 LWQ851982:LWQ851988 MGM851982:MGM851988 MQI851982:MQI851988 NAE851982:NAE851988 NKA851982:NKA851988 NTW851982:NTW851988 ODS851982:ODS851988 ONO851982:ONO851988 OXK851982:OXK851988 PHG851982:PHG851988 PRC851982:PRC851988 QAY851982:QAY851988 QKU851982:QKU851988 QUQ851982:QUQ851988 REM851982:REM851988 ROI851982:ROI851988 RYE851982:RYE851988 SIA851982:SIA851988 SRW851982:SRW851988 TBS851982:TBS851988 TLO851982:TLO851988 TVK851982:TVK851988 UFG851982:UFG851988 UPC851982:UPC851988 UYY851982:UYY851988 VIU851982:VIU851988 VSQ851982:VSQ851988 WCM851982:WCM851988 WMI851982:WMI851988 WWE851982:WWE851988 W917518:W917524 JS917518:JS917524 TO917518:TO917524 ADK917518:ADK917524 ANG917518:ANG917524 AXC917518:AXC917524 BGY917518:BGY917524 BQU917518:BQU917524 CAQ917518:CAQ917524 CKM917518:CKM917524 CUI917518:CUI917524 DEE917518:DEE917524 DOA917518:DOA917524 DXW917518:DXW917524 EHS917518:EHS917524 ERO917518:ERO917524 FBK917518:FBK917524 FLG917518:FLG917524 FVC917518:FVC917524 GEY917518:GEY917524 GOU917518:GOU917524 GYQ917518:GYQ917524 HIM917518:HIM917524 HSI917518:HSI917524 ICE917518:ICE917524 IMA917518:IMA917524 IVW917518:IVW917524 JFS917518:JFS917524 JPO917518:JPO917524 JZK917518:JZK917524 KJG917518:KJG917524 KTC917518:KTC917524 LCY917518:LCY917524 LMU917518:LMU917524 LWQ917518:LWQ917524 MGM917518:MGM917524 MQI917518:MQI917524 NAE917518:NAE917524 NKA917518:NKA917524 NTW917518:NTW917524 ODS917518:ODS917524 ONO917518:ONO917524 OXK917518:OXK917524 PHG917518:PHG917524 PRC917518:PRC917524 QAY917518:QAY917524 QKU917518:QKU917524 QUQ917518:QUQ917524 REM917518:REM917524 ROI917518:ROI917524 RYE917518:RYE917524 SIA917518:SIA917524 SRW917518:SRW917524 TBS917518:TBS917524 TLO917518:TLO917524 TVK917518:TVK917524 UFG917518:UFG917524 UPC917518:UPC917524 UYY917518:UYY917524 VIU917518:VIU917524 VSQ917518:VSQ917524 WCM917518:WCM917524 WMI917518:WMI917524 WWE917518:WWE917524 W983054:W983060 JS983054:JS983060 TO983054:TO983060 ADK983054:ADK983060 ANG983054:ANG983060 AXC983054:AXC983060 BGY983054:BGY983060 BQU983054:BQU983060 CAQ983054:CAQ983060 CKM983054:CKM983060 CUI983054:CUI983060 DEE983054:DEE983060 DOA983054:DOA983060 DXW983054:DXW983060 EHS983054:EHS983060 ERO983054:ERO983060 FBK983054:FBK983060 FLG983054:FLG983060 FVC983054:FVC983060 GEY983054:GEY983060 GOU983054:GOU983060 GYQ983054:GYQ983060 HIM983054:HIM983060 HSI983054:HSI983060 ICE983054:ICE983060 IMA983054:IMA983060 IVW983054:IVW983060 JFS983054:JFS983060 JPO983054:JPO983060 JZK983054:JZK983060 KJG983054:KJG983060 KTC983054:KTC983060 LCY983054:LCY983060 LMU983054:LMU983060 LWQ983054:LWQ983060 MGM983054:MGM983060 MQI983054:MQI983060 NAE983054:NAE983060 NKA983054:NKA983060 NTW983054:NTW983060 ODS983054:ODS983060 ONO983054:ONO983060 OXK983054:OXK983060 PHG983054:PHG983060 PRC983054:PRC983060 QAY983054:QAY983060 QKU983054:QKU983060 QUQ983054:QUQ983060 REM983054:REM983060 ROI983054:ROI983060 RYE983054:RYE983060 SIA983054:SIA983060 SRW983054:SRW983060 TBS983054:TBS983060 TLO983054:TLO983060 TVK983054:TVK983060 UFG983054:UFG983060 UPC983054:UPC983060 UYY983054:UYY983060 VIU983054:VIU983060 VSQ983054:VSQ983060 WCM983054:WCM983060 TO18:TO24">
      <formula1>900</formula1>
    </dataValidation>
    <dataValidation type="list" allowBlank="1" showInputMessage="1" showErrorMessage="1" errorTitle="Ошибка" error="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24 WVU983060 M65556 JI65556 TE65556 ADA65556 AMW65556 AWS65556 BGO65556 BQK65556 CAG65556 CKC65556 CTY65556 DDU65556 DNQ65556 DXM65556 EHI65556 ERE65556 FBA65556 FKW65556 FUS65556 GEO65556 GOK65556 GYG65556 HIC65556 HRY65556 IBU65556 ILQ65556 IVM65556 JFI65556 JPE65556 JZA65556 KIW65556 KSS65556 LCO65556 LMK65556 LWG65556 MGC65556 MPY65556 MZU65556 NJQ65556 NTM65556 ODI65556 ONE65556 OXA65556 PGW65556 PQS65556 QAO65556 QKK65556 QUG65556 REC65556 RNY65556 RXU65556 SHQ65556 SRM65556 TBI65556 TLE65556 TVA65556 UEW65556 UOS65556 UYO65556 VIK65556 VSG65556 WCC65556 WLY65556 WVU65556 M131092 JI131092 TE131092 ADA131092 AMW131092 AWS131092 BGO131092 BQK131092 CAG131092 CKC131092 CTY131092 DDU131092 DNQ131092 DXM131092 EHI131092 ERE131092 FBA131092 FKW131092 FUS131092 GEO131092 GOK131092 GYG131092 HIC131092 HRY131092 IBU131092 ILQ131092 IVM131092 JFI131092 JPE131092 JZA131092 KIW131092 KSS131092 LCO131092 LMK131092 LWG131092 MGC131092 MPY131092 MZU131092 NJQ131092 NTM131092 ODI131092 ONE131092 OXA131092 PGW131092 PQS131092 QAO131092 QKK131092 QUG131092 REC131092 RNY131092 RXU131092 SHQ131092 SRM131092 TBI131092 TLE131092 TVA131092 UEW131092 UOS131092 UYO131092 VIK131092 VSG131092 WCC131092 WLY131092 WVU131092 M196628 JI196628 TE196628 ADA196628 AMW196628 AWS196628 BGO196628 BQK196628 CAG196628 CKC196628 CTY196628 DDU196628 DNQ196628 DXM196628 EHI196628 ERE196628 FBA196628 FKW196628 FUS196628 GEO196628 GOK196628 GYG196628 HIC196628 HRY196628 IBU196628 ILQ196628 IVM196628 JFI196628 JPE196628 JZA196628 KIW196628 KSS196628 LCO196628 LMK196628 LWG196628 MGC196628 MPY196628 MZU196628 NJQ196628 NTM196628 ODI196628 ONE196628 OXA196628 PGW196628 PQS196628 QAO196628 QKK196628 QUG196628 REC196628 RNY196628 RXU196628 SHQ196628 SRM196628 TBI196628 TLE196628 TVA196628 UEW196628 UOS196628 UYO196628 VIK196628 VSG196628 WCC196628 WLY196628 WVU196628 M262164 JI262164 TE262164 ADA262164 AMW262164 AWS262164 BGO262164 BQK262164 CAG262164 CKC262164 CTY262164 DDU262164 DNQ262164 DXM262164 EHI262164 ERE262164 FBA262164 FKW262164 FUS262164 GEO262164 GOK262164 GYG262164 HIC262164 HRY262164 IBU262164 ILQ262164 IVM262164 JFI262164 JPE262164 JZA262164 KIW262164 KSS262164 LCO262164 LMK262164 LWG262164 MGC262164 MPY262164 MZU262164 NJQ262164 NTM262164 ODI262164 ONE262164 OXA262164 PGW262164 PQS262164 QAO262164 QKK262164 QUG262164 REC262164 RNY262164 RXU262164 SHQ262164 SRM262164 TBI262164 TLE262164 TVA262164 UEW262164 UOS262164 UYO262164 VIK262164 VSG262164 WCC262164 WLY262164 WVU262164 M327700 JI327700 TE327700 ADA327700 AMW327700 AWS327700 BGO327700 BQK327700 CAG327700 CKC327700 CTY327700 DDU327700 DNQ327700 DXM327700 EHI327700 ERE327700 FBA327700 FKW327700 FUS327700 GEO327700 GOK327700 GYG327700 HIC327700 HRY327700 IBU327700 ILQ327700 IVM327700 JFI327700 JPE327700 JZA327700 KIW327700 KSS327700 LCO327700 LMK327700 LWG327700 MGC327700 MPY327700 MZU327700 NJQ327700 NTM327700 ODI327700 ONE327700 OXA327700 PGW327700 PQS327700 QAO327700 QKK327700 QUG327700 REC327700 RNY327700 RXU327700 SHQ327700 SRM327700 TBI327700 TLE327700 TVA327700 UEW327700 UOS327700 UYO327700 VIK327700 VSG327700 WCC327700 WLY327700 WVU327700 M393236 JI393236 TE393236 ADA393236 AMW393236 AWS393236 BGO393236 BQK393236 CAG393236 CKC393236 CTY393236 DDU393236 DNQ393236 DXM393236 EHI393236 ERE393236 FBA393236 FKW393236 FUS393236 GEO393236 GOK393236 GYG393236 HIC393236 HRY393236 IBU393236 ILQ393236 IVM393236 JFI393236 JPE393236 JZA393236 KIW393236 KSS393236 LCO393236 LMK393236 LWG393236 MGC393236 MPY393236 MZU393236 NJQ393236 NTM393236 ODI393236 ONE393236 OXA393236 PGW393236 PQS393236 QAO393236 QKK393236 QUG393236 REC393236 RNY393236 RXU393236 SHQ393236 SRM393236 TBI393236 TLE393236 TVA393236 UEW393236 UOS393236 UYO393236 VIK393236 VSG393236 WCC393236 WLY393236 WVU393236 M458772 JI458772 TE458772 ADA458772 AMW458772 AWS458772 BGO458772 BQK458772 CAG458772 CKC458772 CTY458772 DDU458772 DNQ458772 DXM458772 EHI458772 ERE458772 FBA458772 FKW458772 FUS458772 GEO458772 GOK458772 GYG458772 HIC458772 HRY458772 IBU458772 ILQ458772 IVM458772 JFI458772 JPE458772 JZA458772 KIW458772 KSS458772 LCO458772 LMK458772 LWG458772 MGC458772 MPY458772 MZU458772 NJQ458772 NTM458772 ODI458772 ONE458772 OXA458772 PGW458772 PQS458772 QAO458772 QKK458772 QUG458772 REC458772 RNY458772 RXU458772 SHQ458772 SRM458772 TBI458772 TLE458772 TVA458772 UEW458772 UOS458772 UYO458772 VIK458772 VSG458772 WCC458772 WLY458772 WVU458772 M524308 JI524308 TE524308 ADA524308 AMW524308 AWS524308 BGO524308 BQK524308 CAG524308 CKC524308 CTY524308 DDU524308 DNQ524308 DXM524308 EHI524308 ERE524308 FBA524308 FKW524308 FUS524308 GEO524308 GOK524308 GYG524308 HIC524308 HRY524308 IBU524308 ILQ524308 IVM524308 JFI524308 JPE524308 JZA524308 KIW524308 KSS524308 LCO524308 LMK524308 LWG524308 MGC524308 MPY524308 MZU524308 NJQ524308 NTM524308 ODI524308 ONE524308 OXA524308 PGW524308 PQS524308 QAO524308 QKK524308 QUG524308 REC524308 RNY524308 RXU524308 SHQ524308 SRM524308 TBI524308 TLE524308 TVA524308 UEW524308 UOS524308 UYO524308 VIK524308 VSG524308 WCC524308 WLY524308 WVU524308 M589844 JI589844 TE589844 ADA589844 AMW589844 AWS589844 BGO589844 BQK589844 CAG589844 CKC589844 CTY589844 DDU589844 DNQ589844 DXM589844 EHI589844 ERE589844 FBA589844 FKW589844 FUS589844 GEO589844 GOK589844 GYG589844 HIC589844 HRY589844 IBU589844 ILQ589844 IVM589844 JFI589844 JPE589844 JZA589844 KIW589844 KSS589844 LCO589844 LMK589844 LWG589844 MGC589844 MPY589844 MZU589844 NJQ589844 NTM589844 ODI589844 ONE589844 OXA589844 PGW589844 PQS589844 QAO589844 QKK589844 QUG589844 REC589844 RNY589844 RXU589844 SHQ589844 SRM589844 TBI589844 TLE589844 TVA589844 UEW589844 UOS589844 UYO589844 VIK589844 VSG589844 WCC589844 WLY589844 WVU589844 M655380 JI655380 TE655380 ADA655380 AMW655380 AWS655380 BGO655380 BQK655380 CAG655380 CKC655380 CTY655380 DDU655380 DNQ655380 DXM655380 EHI655380 ERE655380 FBA655380 FKW655380 FUS655380 GEO655380 GOK655380 GYG655380 HIC655380 HRY655380 IBU655380 ILQ655380 IVM655380 JFI655380 JPE655380 JZA655380 KIW655380 KSS655380 LCO655380 LMK655380 LWG655380 MGC655380 MPY655380 MZU655380 NJQ655380 NTM655380 ODI655380 ONE655380 OXA655380 PGW655380 PQS655380 QAO655380 QKK655380 QUG655380 REC655380 RNY655380 RXU655380 SHQ655380 SRM655380 TBI655380 TLE655380 TVA655380 UEW655380 UOS655380 UYO655380 VIK655380 VSG655380 WCC655380 WLY655380 WVU655380 M720916 JI720916 TE720916 ADA720916 AMW720916 AWS720916 BGO720916 BQK720916 CAG720916 CKC720916 CTY720916 DDU720916 DNQ720916 DXM720916 EHI720916 ERE720916 FBA720916 FKW720916 FUS720916 GEO720916 GOK720916 GYG720916 HIC720916 HRY720916 IBU720916 ILQ720916 IVM720916 JFI720916 JPE720916 JZA720916 KIW720916 KSS720916 LCO720916 LMK720916 LWG720916 MGC720916 MPY720916 MZU720916 NJQ720916 NTM720916 ODI720916 ONE720916 OXA720916 PGW720916 PQS720916 QAO720916 QKK720916 QUG720916 REC720916 RNY720916 RXU720916 SHQ720916 SRM720916 TBI720916 TLE720916 TVA720916 UEW720916 UOS720916 UYO720916 VIK720916 VSG720916 WCC720916 WLY720916 WVU720916 M786452 JI786452 TE786452 ADA786452 AMW786452 AWS786452 BGO786452 BQK786452 CAG786452 CKC786452 CTY786452 DDU786452 DNQ786452 DXM786452 EHI786452 ERE786452 FBA786452 FKW786452 FUS786452 GEO786452 GOK786452 GYG786452 HIC786452 HRY786452 IBU786452 ILQ786452 IVM786452 JFI786452 JPE786452 JZA786452 KIW786452 KSS786452 LCO786452 LMK786452 LWG786452 MGC786452 MPY786452 MZU786452 NJQ786452 NTM786452 ODI786452 ONE786452 OXA786452 PGW786452 PQS786452 QAO786452 QKK786452 QUG786452 REC786452 RNY786452 RXU786452 SHQ786452 SRM786452 TBI786452 TLE786452 TVA786452 UEW786452 UOS786452 UYO786452 VIK786452 VSG786452 WCC786452 WLY786452 WVU786452 M851988 JI851988 TE851988 ADA851988 AMW851988 AWS851988 BGO851988 BQK851988 CAG851988 CKC851988 CTY851988 DDU851988 DNQ851988 DXM851988 EHI851988 ERE851988 FBA851988 FKW851988 FUS851988 GEO851988 GOK851988 GYG851988 HIC851988 HRY851988 IBU851988 ILQ851988 IVM851988 JFI851988 JPE851988 JZA851988 KIW851988 KSS851988 LCO851988 LMK851988 LWG851988 MGC851988 MPY851988 MZU851988 NJQ851988 NTM851988 ODI851988 ONE851988 OXA851988 PGW851988 PQS851988 QAO851988 QKK851988 QUG851988 REC851988 RNY851988 RXU851988 SHQ851988 SRM851988 TBI851988 TLE851988 TVA851988 UEW851988 UOS851988 UYO851988 VIK851988 VSG851988 WCC851988 WLY851988 WVU851988 M917524 JI917524 TE917524 ADA917524 AMW917524 AWS917524 BGO917524 BQK917524 CAG917524 CKC917524 CTY917524 DDU917524 DNQ917524 DXM917524 EHI917524 ERE917524 FBA917524 FKW917524 FUS917524 GEO917524 GOK917524 GYG917524 HIC917524 HRY917524 IBU917524 ILQ917524 IVM917524 JFI917524 JPE917524 JZA917524 KIW917524 KSS917524 LCO917524 LMK917524 LWG917524 MGC917524 MPY917524 MZU917524 NJQ917524 NTM917524 ODI917524 ONE917524 OXA917524 PGW917524 PQS917524 QAO917524 QKK917524 QUG917524 REC917524 RNY917524 RXU917524 SHQ917524 SRM917524 TBI917524 TLE917524 TVA917524 UEW917524 UOS917524 UYO917524 VIK917524 VSG917524 WCC917524 WLY917524 WVU917524 M983060 JI983060 TE983060 ADA983060 AMW983060 AWS983060 BGO983060 BQK983060 CAG983060 CKC983060 CTY983060 DDU983060 DNQ983060 DXM983060 EHI983060 ERE983060 FBA983060 FKW983060 FUS983060 GEO983060 GOK983060 GYG983060 HIC983060 HRY983060 IBU983060 ILQ983060 IVM983060 JFI983060 JPE983060 JZA983060 KIW983060 KSS983060 LCO983060 LMK983060 LWG983060 MGC983060 MPY983060 MZU983060 NJQ983060 NTM983060 ODI983060 ONE983060 OXA983060 PGW983060 PQS983060 QAO983060 QKK983060 QUG983060 REC983060 RNY983060 RXU983060 SHQ983060 SRM983060 TBI983060 TLE983060 TVA983060 UEW983060 UOS983060 UYO983060 VIK983060 VSG983060 WCC983060 WLY983060 JI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56:R65557 JN65556:JN65557 TJ65556:TJ65557 ADF65556:ADF65557 ANB65556:ANB65557 AWX65556:AWX65557 BGT65556:BGT65557 BQP65556:BQP65557 CAL65556:CAL65557 CKH65556:CKH65557 CUD65556:CUD65557 DDZ65556:DDZ65557 DNV65556:DNV65557 DXR65556:DXR65557 EHN65556:EHN65557 ERJ65556:ERJ65557 FBF65556:FBF65557 FLB65556:FLB65557 FUX65556:FUX65557 GET65556:GET65557 GOP65556:GOP65557 GYL65556:GYL65557 HIH65556:HIH65557 HSD65556:HSD65557 IBZ65556:IBZ65557 ILV65556:ILV65557 IVR65556:IVR65557 JFN65556:JFN65557 JPJ65556:JPJ65557 JZF65556:JZF65557 KJB65556:KJB65557 KSX65556:KSX65557 LCT65556:LCT65557 LMP65556:LMP65557 LWL65556:LWL65557 MGH65556:MGH65557 MQD65556:MQD65557 MZZ65556:MZZ65557 NJV65556:NJV65557 NTR65556:NTR65557 ODN65556:ODN65557 ONJ65556:ONJ65557 OXF65556:OXF65557 PHB65556:PHB65557 PQX65556:PQX65557 QAT65556:QAT65557 QKP65556:QKP65557 QUL65556:QUL65557 REH65556:REH65557 ROD65556:ROD65557 RXZ65556:RXZ65557 SHV65556:SHV65557 SRR65556:SRR65557 TBN65556:TBN65557 TLJ65556:TLJ65557 TVF65556:TVF65557 UFB65556:UFB65557 UOX65556:UOX65557 UYT65556:UYT65557 VIP65556:VIP65557 VSL65556:VSL65557 WCH65556:WCH65557 WMD65556:WMD65557 WVZ65556:WVZ65557 R131092:R131093 JN131092:JN131093 TJ131092:TJ131093 ADF131092:ADF131093 ANB131092:ANB131093 AWX131092:AWX131093 BGT131092:BGT131093 BQP131092:BQP131093 CAL131092:CAL131093 CKH131092:CKH131093 CUD131092:CUD131093 DDZ131092:DDZ131093 DNV131092:DNV131093 DXR131092:DXR131093 EHN131092:EHN131093 ERJ131092:ERJ131093 FBF131092:FBF131093 FLB131092:FLB131093 FUX131092:FUX131093 GET131092:GET131093 GOP131092:GOP131093 GYL131092:GYL131093 HIH131092:HIH131093 HSD131092:HSD131093 IBZ131092:IBZ131093 ILV131092:ILV131093 IVR131092:IVR131093 JFN131092:JFN131093 JPJ131092:JPJ131093 JZF131092:JZF131093 KJB131092:KJB131093 KSX131092:KSX131093 LCT131092:LCT131093 LMP131092:LMP131093 LWL131092:LWL131093 MGH131092:MGH131093 MQD131092:MQD131093 MZZ131092:MZZ131093 NJV131092:NJV131093 NTR131092:NTR131093 ODN131092:ODN131093 ONJ131092:ONJ131093 OXF131092:OXF131093 PHB131092:PHB131093 PQX131092:PQX131093 QAT131092:QAT131093 QKP131092:QKP131093 QUL131092:QUL131093 REH131092:REH131093 ROD131092:ROD131093 RXZ131092:RXZ131093 SHV131092:SHV131093 SRR131092:SRR131093 TBN131092:TBN131093 TLJ131092:TLJ131093 TVF131092:TVF131093 UFB131092:UFB131093 UOX131092:UOX131093 UYT131092:UYT131093 VIP131092:VIP131093 VSL131092:VSL131093 WCH131092:WCH131093 WMD131092:WMD131093 WVZ131092:WVZ131093 R196628:R196629 JN196628:JN196629 TJ196628:TJ196629 ADF196628:ADF196629 ANB196628:ANB196629 AWX196628:AWX196629 BGT196628:BGT196629 BQP196628:BQP196629 CAL196628:CAL196629 CKH196628:CKH196629 CUD196628:CUD196629 DDZ196628:DDZ196629 DNV196628:DNV196629 DXR196628:DXR196629 EHN196628:EHN196629 ERJ196628:ERJ196629 FBF196628:FBF196629 FLB196628:FLB196629 FUX196628:FUX196629 GET196628:GET196629 GOP196628:GOP196629 GYL196628:GYL196629 HIH196628:HIH196629 HSD196628:HSD196629 IBZ196628:IBZ196629 ILV196628:ILV196629 IVR196628:IVR196629 JFN196628:JFN196629 JPJ196628:JPJ196629 JZF196628:JZF196629 KJB196628:KJB196629 KSX196628:KSX196629 LCT196628:LCT196629 LMP196628:LMP196629 LWL196628:LWL196629 MGH196628:MGH196629 MQD196628:MQD196629 MZZ196628:MZZ196629 NJV196628:NJV196629 NTR196628:NTR196629 ODN196628:ODN196629 ONJ196628:ONJ196629 OXF196628:OXF196629 PHB196628:PHB196629 PQX196628:PQX196629 QAT196628:QAT196629 QKP196628:QKP196629 QUL196628:QUL196629 REH196628:REH196629 ROD196628:ROD196629 RXZ196628:RXZ196629 SHV196628:SHV196629 SRR196628:SRR196629 TBN196628:TBN196629 TLJ196628:TLJ196629 TVF196628:TVF196629 UFB196628:UFB196629 UOX196628:UOX196629 UYT196628:UYT196629 VIP196628:VIP196629 VSL196628:VSL196629 WCH196628:WCH196629 WMD196628:WMD196629 WVZ196628:WVZ196629 R262164:R262165 JN262164:JN262165 TJ262164:TJ262165 ADF262164:ADF262165 ANB262164:ANB262165 AWX262164:AWX262165 BGT262164:BGT262165 BQP262164:BQP262165 CAL262164:CAL262165 CKH262164:CKH262165 CUD262164:CUD262165 DDZ262164:DDZ262165 DNV262164:DNV262165 DXR262164:DXR262165 EHN262164:EHN262165 ERJ262164:ERJ262165 FBF262164:FBF262165 FLB262164:FLB262165 FUX262164:FUX262165 GET262164:GET262165 GOP262164:GOP262165 GYL262164:GYL262165 HIH262164:HIH262165 HSD262164:HSD262165 IBZ262164:IBZ262165 ILV262164:ILV262165 IVR262164:IVR262165 JFN262164:JFN262165 JPJ262164:JPJ262165 JZF262164:JZF262165 KJB262164:KJB262165 KSX262164:KSX262165 LCT262164:LCT262165 LMP262164:LMP262165 LWL262164:LWL262165 MGH262164:MGH262165 MQD262164:MQD262165 MZZ262164:MZZ262165 NJV262164:NJV262165 NTR262164:NTR262165 ODN262164:ODN262165 ONJ262164:ONJ262165 OXF262164:OXF262165 PHB262164:PHB262165 PQX262164:PQX262165 QAT262164:QAT262165 QKP262164:QKP262165 QUL262164:QUL262165 REH262164:REH262165 ROD262164:ROD262165 RXZ262164:RXZ262165 SHV262164:SHV262165 SRR262164:SRR262165 TBN262164:TBN262165 TLJ262164:TLJ262165 TVF262164:TVF262165 UFB262164:UFB262165 UOX262164:UOX262165 UYT262164:UYT262165 VIP262164:VIP262165 VSL262164:VSL262165 WCH262164:WCH262165 WMD262164:WMD262165 WVZ262164:WVZ262165 R327700:R327701 JN327700:JN327701 TJ327700:TJ327701 ADF327700:ADF327701 ANB327700:ANB327701 AWX327700:AWX327701 BGT327700:BGT327701 BQP327700:BQP327701 CAL327700:CAL327701 CKH327700:CKH327701 CUD327700:CUD327701 DDZ327700:DDZ327701 DNV327700:DNV327701 DXR327700:DXR327701 EHN327700:EHN327701 ERJ327700:ERJ327701 FBF327700:FBF327701 FLB327700:FLB327701 FUX327700:FUX327701 GET327700:GET327701 GOP327700:GOP327701 GYL327700:GYL327701 HIH327700:HIH327701 HSD327700:HSD327701 IBZ327700:IBZ327701 ILV327700:ILV327701 IVR327700:IVR327701 JFN327700:JFN327701 JPJ327700:JPJ327701 JZF327700:JZF327701 KJB327700:KJB327701 KSX327700:KSX327701 LCT327700:LCT327701 LMP327700:LMP327701 LWL327700:LWL327701 MGH327700:MGH327701 MQD327700:MQD327701 MZZ327700:MZZ327701 NJV327700:NJV327701 NTR327700:NTR327701 ODN327700:ODN327701 ONJ327700:ONJ327701 OXF327700:OXF327701 PHB327700:PHB327701 PQX327700:PQX327701 QAT327700:QAT327701 QKP327700:QKP327701 QUL327700:QUL327701 REH327700:REH327701 ROD327700:ROD327701 RXZ327700:RXZ327701 SHV327700:SHV327701 SRR327700:SRR327701 TBN327700:TBN327701 TLJ327700:TLJ327701 TVF327700:TVF327701 UFB327700:UFB327701 UOX327700:UOX327701 UYT327700:UYT327701 VIP327700:VIP327701 VSL327700:VSL327701 WCH327700:WCH327701 WMD327700:WMD327701 WVZ327700:WVZ327701 R393236:R393237 JN393236:JN393237 TJ393236:TJ393237 ADF393236:ADF393237 ANB393236:ANB393237 AWX393236:AWX393237 BGT393236:BGT393237 BQP393236:BQP393237 CAL393236:CAL393237 CKH393236:CKH393237 CUD393236:CUD393237 DDZ393236:DDZ393237 DNV393236:DNV393237 DXR393236:DXR393237 EHN393236:EHN393237 ERJ393236:ERJ393237 FBF393236:FBF393237 FLB393236:FLB393237 FUX393236:FUX393237 GET393236:GET393237 GOP393236:GOP393237 GYL393236:GYL393237 HIH393236:HIH393237 HSD393236:HSD393237 IBZ393236:IBZ393237 ILV393236:ILV393237 IVR393236:IVR393237 JFN393236:JFN393237 JPJ393236:JPJ393237 JZF393236:JZF393237 KJB393236:KJB393237 KSX393236:KSX393237 LCT393236:LCT393237 LMP393236:LMP393237 LWL393236:LWL393237 MGH393236:MGH393237 MQD393236:MQD393237 MZZ393236:MZZ393237 NJV393236:NJV393237 NTR393236:NTR393237 ODN393236:ODN393237 ONJ393236:ONJ393237 OXF393236:OXF393237 PHB393236:PHB393237 PQX393236:PQX393237 QAT393236:QAT393237 QKP393236:QKP393237 QUL393236:QUL393237 REH393236:REH393237 ROD393236:ROD393237 RXZ393236:RXZ393237 SHV393236:SHV393237 SRR393236:SRR393237 TBN393236:TBN393237 TLJ393236:TLJ393237 TVF393236:TVF393237 UFB393236:UFB393237 UOX393236:UOX393237 UYT393236:UYT393237 VIP393236:VIP393237 VSL393236:VSL393237 WCH393236:WCH393237 WMD393236:WMD393237 WVZ393236:WVZ393237 R458772:R458773 JN458772:JN458773 TJ458772:TJ458773 ADF458772:ADF458773 ANB458772:ANB458773 AWX458772:AWX458773 BGT458772:BGT458773 BQP458772:BQP458773 CAL458772:CAL458773 CKH458772:CKH458773 CUD458772:CUD458773 DDZ458772:DDZ458773 DNV458772:DNV458773 DXR458772:DXR458773 EHN458772:EHN458773 ERJ458772:ERJ458773 FBF458772:FBF458773 FLB458772:FLB458773 FUX458772:FUX458773 GET458772:GET458773 GOP458772:GOP458773 GYL458772:GYL458773 HIH458772:HIH458773 HSD458772:HSD458773 IBZ458772:IBZ458773 ILV458772:ILV458773 IVR458772:IVR458773 JFN458772:JFN458773 JPJ458772:JPJ458773 JZF458772:JZF458773 KJB458772:KJB458773 KSX458772:KSX458773 LCT458772:LCT458773 LMP458772:LMP458773 LWL458772:LWL458773 MGH458772:MGH458773 MQD458772:MQD458773 MZZ458772:MZZ458773 NJV458772:NJV458773 NTR458772:NTR458773 ODN458772:ODN458773 ONJ458772:ONJ458773 OXF458772:OXF458773 PHB458772:PHB458773 PQX458772:PQX458773 QAT458772:QAT458773 QKP458772:QKP458773 QUL458772:QUL458773 REH458772:REH458773 ROD458772:ROD458773 RXZ458772:RXZ458773 SHV458772:SHV458773 SRR458772:SRR458773 TBN458772:TBN458773 TLJ458772:TLJ458773 TVF458772:TVF458773 UFB458772:UFB458773 UOX458772:UOX458773 UYT458772:UYT458773 VIP458772:VIP458773 VSL458772:VSL458773 WCH458772:WCH458773 WMD458772:WMD458773 WVZ458772:WVZ458773 R524308:R524309 JN524308:JN524309 TJ524308:TJ524309 ADF524308:ADF524309 ANB524308:ANB524309 AWX524308:AWX524309 BGT524308:BGT524309 BQP524308:BQP524309 CAL524308:CAL524309 CKH524308:CKH524309 CUD524308:CUD524309 DDZ524308:DDZ524309 DNV524308:DNV524309 DXR524308:DXR524309 EHN524308:EHN524309 ERJ524308:ERJ524309 FBF524308:FBF524309 FLB524308:FLB524309 FUX524308:FUX524309 GET524308:GET524309 GOP524308:GOP524309 GYL524308:GYL524309 HIH524308:HIH524309 HSD524308:HSD524309 IBZ524308:IBZ524309 ILV524308:ILV524309 IVR524308:IVR524309 JFN524308:JFN524309 JPJ524308:JPJ524309 JZF524308:JZF524309 KJB524308:KJB524309 KSX524308:KSX524309 LCT524308:LCT524309 LMP524308:LMP524309 LWL524308:LWL524309 MGH524308:MGH524309 MQD524308:MQD524309 MZZ524308:MZZ524309 NJV524308:NJV524309 NTR524308:NTR524309 ODN524308:ODN524309 ONJ524308:ONJ524309 OXF524308:OXF524309 PHB524308:PHB524309 PQX524308:PQX524309 QAT524308:QAT524309 QKP524308:QKP524309 QUL524308:QUL524309 REH524308:REH524309 ROD524308:ROD524309 RXZ524308:RXZ524309 SHV524308:SHV524309 SRR524308:SRR524309 TBN524308:TBN524309 TLJ524308:TLJ524309 TVF524308:TVF524309 UFB524308:UFB524309 UOX524308:UOX524309 UYT524308:UYT524309 VIP524308:VIP524309 VSL524308:VSL524309 WCH524308:WCH524309 WMD524308:WMD524309 WVZ524308:WVZ524309 R589844:R589845 JN589844:JN589845 TJ589844:TJ589845 ADF589844:ADF589845 ANB589844:ANB589845 AWX589844:AWX589845 BGT589844:BGT589845 BQP589844:BQP589845 CAL589844:CAL589845 CKH589844:CKH589845 CUD589844:CUD589845 DDZ589844:DDZ589845 DNV589844:DNV589845 DXR589844:DXR589845 EHN589844:EHN589845 ERJ589844:ERJ589845 FBF589844:FBF589845 FLB589844:FLB589845 FUX589844:FUX589845 GET589844:GET589845 GOP589844:GOP589845 GYL589844:GYL589845 HIH589844:HIH589845 HSD589844:HSD589845 IBZ589844:IBZ589845 ILV589844:ILV589845 IVR589844:IVR589845 JFN589844:JFN589845 JPJ589844:JPJ589845 JZF589844:JZF589845 KJB589844:KJB589845 KSX589844:KSX589845 LCT589844:LCT589845 LMP589844:LMP589845 LWL589844:LWL589845 MGH589844:MGH589845 MQD589844:MQD589845 MZZ589844:MZZ589845 NJV589844:NJV589845 NTR589844:NTR589845 ODN589844:ODN589845 ONJ589844:ONJ589845 OXF589844:OXF589845 PHB589844:PHB589845 PQX589844:PQX589845 QAT589844:QAT589845 QKP589844:QKP589845 QUL589844:QUL589845 REH589844:REH589845 ROD589844:ROD589845 RXZ589844:RXZ589845 SHV589844:SHV589845 SRR589844:SRR589845 TBN589844:TBN589845 TLJ589844:TLJ589845 TVF589844:TVF589845 UFB589844:UFB589845 UOX589844:UOX589845 UYT589844:UYT589845 VIP589844:VIP589845 VSL589844:VSL589845 WCH589844:WCH589845 WMD589844:WMD589845 WVZ589844:WVZ589845 R655380:R655381 JN655380:JN655381 TJ655380:TJ655381 ADF655380:ADF655381 ANB655380:ANB655381 AWX655380:AWX655381 BGT655380:BGT655381 BQP655380:BQP655381 CAL655380:CAL655381 CKH655380:CKH655381 CUD655380:CUD655381 DDZ655380:DDZ655381 DNV655380:DNV655381 DXR655380:DXR655381 EHN655380:EHN655381 ERJ655380:ERJ655381 FBF655380:FBF655381 FLB655380:FLB655381 FUX655380:FUX655381 GET655380:GET655381 GOP655380:GOP655381 GYL655380:GYL655381 HIH655380:HIH655381 HSD655380:HSD655381 IBZ655380:IBZ655381 ILV655380:ILV655381 IVR655380:IVR655381 JFN655380:JFN655381 JPJ655380:JPJ655381 JZF655380:JZF655381 KJB655380:KJB655381 KSX655380:KSX655381 LCT655380:LCT655381 LMP655380:LMP655381 LWL655380:LWL655381 MGH655380:MGH655381 MQD655380:MQD655381 MZZ655380:MZZ655381 NJV655380:NJV655381 NTR655380:NTR655381 ODN655380:ODN655381 ONJ655380:ONJ655381 OXF655380:OXF655381 PHB655380:PHB655381 PQX655380:PQX655381 QAT655380:QAT655381 QKP655380:QKP655381 QUL655380:QUL655381 REH655380:REH655381 ROD655380:ROD655381 RXZ655380:RXZ655381 SHV655380:SHV655381 SRR655380:SRR655381 TBN655380:TBN655381 TLJ655380:TLJ655381 TVF655380:TVF655381 UFB655380:UFB655381 UOX655380:UOX655381 UYT655380:UYT655381 VIP655380:VIP655381 VSL655380:VSL655381 WCH655380:WCH655381 WMD655380:WMD655381 WVZ655380:WVZ655381 R720916:R720917 JN720916:JN720917 TJ720916:TJ720917 ADF720916:ADF720917 ANB720916:ANB720917 AWX720916:AWX720917 BGT720916:BGT720917 BQP720916:BQP720917 CAL720916:CAL720917 CKH720916:CKH720917 CUD720916:CUD720917 DDZ720916:DDZ720917 DNV720916:DNV720917 DXR720916:DXR720917 EHN720916:EHN720917 ERJ720916:ERJ720917 FBF720916:FBF720917 FLB720916:FLB720917 FUX720916:FUX720917 GET720916:GET720917 GOP720916:GOP720917 GYL720916:GYL720917 HIH720916:HIH720917 HSD720916:HSD720917 IBZ720916:IBZ720917 ILV720916:ILV720917 IVR720916:IVR720917 JFN720916:JFN720917 JPJ720916:JPJ720917 JZF720916:JZF720917 KJB720916:KJB720917 KSX720916:KSX720917 LCT720916:LCT720917 LMP720916:LMP720917 LWL720916:LWL720917 MGH720916:MGH720917 MQD720916:MQD720917 MZZ720916:MZZ720917 NJV720916:NJV720917 NTR720916:NTR720917 ODN720916:ODN720917 ONJ720916:ONJ720917 OXF720916:OXF720917 PHB720916:PHB720917 PQX720916:PQX720917 QAT720916:QAT720917 QKP720916:QKP720917 QUL720916:QUL720917 REH720916:REH720917 ROD720916:ROD720917 RXZ720916:RXZ720917 SHV720916:SHV720917 SRR720916:SRR720917 TBN720916:TBN720917 TLJ720916:TLJ720917 TVF720916:TVF720917 UFB720916:UFB720917 UOX720916:UOX720917 UYT720916:UYT720917 VIP720916:VIP720917 VSL720916:VSL720917 WCH720916:WCH720917 WMD720916:WMD720917 WVZ720916:WVZ720917 R786452:R786453 JN786452:JN786453 TJ786452:TJ786453 ADF786452:ADF786453 ANB786452:ANB786453 AWX786452:AWX786453 BGT786452:BGT786453 BQP786452:BQP786453 CAL786452:CAL786453 CKH786452:CKH786453 CUD786452:CUD786453 DDZ786452:DDZ786453 DNV786452:DNV786453 DXR786452:DXR786453 EHN786452:EHN786453 ERJ786452:ERJ786453 FBF786452:FBF786453 FLB786452:FLB786453 FUX786452:FUX786453 GET786452:GET786453 GOP786452:GOP786453 GYL786452:GYL786453 HIH786452:HIH786453 HSD786452:HSD786453 IBZ786452:IBZ786453 ILV786452:ILV786453 IVR786452:IVR786453 JFN786452:JFN786453 JPJ786452:JPJ786453 JZF786452:JZF786453 KJB786452:KJB786453 KSX786452:KSX786453 LCT786452:LCT786453 LMP786452:LMP786453 LWL786452:LWL786453 MGH786452:MGH786453 MQD786452:MQD786453 MZZ786452:MZZ786453 NJV786452:NJV786453 NTR786452:NTR786453 ODN786452:ODN786453 ONJ786452:ONJ786453 OXF786452:OXF786453 PHB786452:PHB786453 PQX786452:PQX786453 QAT786452:QAT786453 QKP786452:QKP786453 QUL786452:QUL786453 REH786452:REH786453 ROD786452:ROD786453 RXZ786452:RXZ786453 SHV786452:SHV786453 SRR786452:SRR786453 TBN786452:TBN786453 TLJ786452:TLJ786453 TVF786452:TVF786453 UFB786452:UFB786453 UOX786452:UOX786453 UYT786452:UYT786453 VIP786452:VIP786453 VSL786452:VSL786453 WCH786452:WCH786453 WMD786452:WMD786453 WVZ786452:WVZ786453 R851988:R851989 JN851988:JN851989 TJ851988:TJ851989 ADF851988:ADF851989 ANB851988:ANB851989 AWX851988:AWX851989 BGT851988:BGT851989 BQP851988:BQP851989 CAL851988:CAL851989 CKH851988:CKH851989 CUD851988:CUD851989 DDZ851988:DDZ851989 DNV851988:DNV851989 DXR851988:DXR851989 EHN851988:EHN851989 ERJ851988:ERJ851989 FBF851988:FBF851989 FLB851988:FLB851989 FUX851988:FUX851989 GET851988:GET851989 GOP851988:GOP851989 GYL851988:GYL851989 HIH851988:HIH851989 HSD851988:HSD851989 IBZ851988:IBZ851989 ILV851988:ILV851989 IVR851988:IVR851989 JFN851988:JFN851989 JPJ851988:JPJ851989 JZF851988:JZF851989 KJB851988:KJB851989 KSX851988:KSX851989 LCT851988:LCT851989 LMP851988:LMP851989 LWL851988:LWL851989 MGH851988:MGH851989 MQD851988:MQD851989 MZZ851988:MZZ851989 NJV851988:NJV851989 NTR851988:NTR851989 ODN851988:ODN851989 ONJ851988:ONJ851989 OXF851988:OXF851989 PHB851988:PHB851989 PQX851988:PQX851989 QAT851988:QAT851989 QKP851988:QKP851989 QUL851988:QUL851989 REH851988:REH851989 ROD851988:ROD851989 RXZ851988:RXZ851989 SHV851988:SHV851989 SRR851988:SRR851989 TBN851988:TBN851989 TLJ851988:TLJ851989 TVF851988:TVF851989 UFB851988:UFB851989 UOX851988:UOX851989 UYT851988:UYT851989 VIP851988:VIP851989 VSL851988:VSL851989 WCH851988:WCH851989 WMD851988:WMD851989 WVZ851988:WVZ851989 R917524:R917525 JN917524:JN917525 TJ917524:TJ917525 ADF917524:ADF917525 ANB917524:ANB917525 AWX917524:AWX917525 BGT917524:BGT917525 BQP917524:BQP917525 CAL917524:CAL917525 CKH917524:CKH917525 CUD917524:CUD917525 DDZ917524:DDZ917525 DNV917524:DNV917525 DXR917524:DXR917525 EHN917524:EHN917525 ERJ917524:ERJ917525 FBF917524:FBF917525 FLB917524:FLB917525 FUX917524:FUX917525 GET917524:GET917525 GOP917524:GOP917525 GYL917524:GYL917525 HIH917524:HIH917525 HSD917524:HSD917525 IBZ917524:IBZ917525 ILV917524:ILV917525 IVR917524:IVR917525 JFN917524:JFN917525 JPJ917524:JPJ917525 JZF917524:JZF917525 KJB917524:KJB917525 KSX917524:KSX917525 LCT917524:LCT917525 LMP917524:LMP917525 LWL917524:LWL917525 MGH917524:MGH917525 MQD917524:MQD917525 MZZ917524:MZZ917525 NJV917524:NJV917525 NTR917524:NTR917525 ODN917524:ODN917525 ONJ917524:ONJ917525 OXF917524:OXF917525 PHB917524:PHB917525 PQX917524:PQX917525 QAT917524:QAT917525 QKP917524:QKP917525 QUL917524:QUL917525 REH917524:REH917525 ROD917524:ROD917525 RXZ917524:RXZ917525 SHV917524:SHV917525 SRR917524:SRR917525 TBN917524:TBN917525 TLJ917524:TLJ917525 TVF917524:TVF917525 UFB917524:UFB917525 UOX917524:UOX917525 UYT917524:UYT917525 VIP917524:VIP917525 VSL917524:VSL917525 WCH917524:WCH917525 WMD917524:WMD917525 WVZ917524:WVZ917525 R983060:R983061 JN983060:JN983061 TJ983060:TJ983061 ADF983060:ADF983061 ANB983060:ANB983061 AWX983060:AWX983061 BGT983060:BGT983061 BQP983060:BQP983061 CAL983060:CAL983061 CKH983060:CKH983061 CUD983060:CUD983061 DDZ983060:DDZ983061 DNV983060:DNV983061 DXR983060:DXR983061 EHN983060:EHN983061 ERJ983060:ERJ983061 FBF983060:FBF983061 FLB983060:FLB983061 FUX983060:FUX983061 GET983060:GET983061 GOP983060:GOP983061 GYL983060:GYL983061 HIH983060:HIH983061 HSD983060:HSD983061 IBZ983060:IBZ983061 ILV983060:ILV983061 IVR983060:IVR983061 JFN983060:JFN983061 JPJ983060:JPJ983061 JZF983060:JZF983061 KJB983060:KJB983061 KSX983060:KSX983061 LCT983060:LCT983061 LMP983060:LMP983061 LWL983060:LWL983061 MGH983060:MGH983061 MQD983060:MQD983061 MZZ983060:MZZ983061 NJV983060:NJV983061 NTR983060:NTR983061 ODN983060:ODN983061 ONJ983060:ONJ983061 OXF983060:OXF983061 PHB983060:PHB983061 PQX983060:PQX983061 QAT983060:QAT983061 QKP983060:QKP983061 QUL983060:QUL983061 REH983060:REH983061 ROD983060:ROD983061 RXZ983060:RXZ983061 SHV983060:SHV983061 SRR983060:SRR983061 TBN983060:TBN983061 TLJ983060:TLJ983061 TVF983060:TVF983061 UFB983060:UFB983061 UOX983060:UOX983061 UYT983060:UYT983061 VIP983060:VIP983061 VSL983060:VSL983061 WCH983060:WCH983061 WMD983060:WMD983061 WVZ983060:WVZ983061 WWB983060:WWB983061 T65556:T65557 JP65556:JP65557 TL65556:TL65557 ADH65556:ADH65557 AND65556:AND65557 AWZ65556:AWZ65557 BGV65556:BGV65557 BQR65556:BQR65557 CAN65556:CAN65557 CKJ65556:CKJ65557 CUF65556:CUF65557 DEB65556:DEB65557 DNX65556:DNX65557 DXT65556:DXT65557 EHP65556:EHP65557 ERL65556:ERL65557 FBH65556:FBH65557 FLD65556:FLD65557 FUZ65556:FUZ65557 GEV65556:GEV65557 GOR65556:GOR65557 GYN65556:GYN65557 HIJ65556:HIJ65557 HSF65556:HSF65557 ICB65556:ICB65557 ILX65556:ILX65557 IVT65556:IVT65557 JFP65556:JFP65557 JPL65556:JPL65557 JZH65556:JZH65557 KJD65556:KJD65557 KSZ65556:KSZ65557 LCV65556:LCV65557 LMR65556:LMR65557 LWN65556:LWN65557 MGJ65556:MGJ65557 MQF65556:MQF65557 NAB65556:NAB65557 NJX65556:NJX65557 NTT65556:NTT65557 ODP65556:ODP65557 ONL65556:ONL65557 OXH65556:OXH65557 PHD65556:PHD65557 PQZ65556:PQZ65557 QAV65556:QAV65557 QKR65556:QKR65557 QUN65556:QUN65557 REJ65556:REJ65557 ROF65556:ROF65557 RYB65556:RYB65557 SHX65556:SHX65557 SRT65556:SRT65557 TBP65556:TBP65557 TLL65556:TLL65557 TVH65556:TVH65557 UFD65556:UFD65557 UOZ65556:UOZ65557 UYV65556:UYV65557 VIR65556:VIR65557 VSN65556:VSN65557 WCJ65556:WCJ65557 WMF65556:WMF65557 WWB65556:WWB65557 T131092:T131093 JP131092:JP131093 TL131092:TL131093 ADH131092:ADH131093 AND131092:AND131093 AWZ131092:AWZ131093 BGV131092:BGV131093 BQR131092:BQR131093 CAN131092:CAN131093 CKJ131092:CKJ131093 CUF131092:CUF131093 DEB131092:DEB131093 DNX131092:DNX131093 DXT131092:DXT131093 EHP131092:EHP131093 ERL131092:ERL131093 FBH131092:FBH131093 FLD131092:FLD131093 FUZ131092:FUZ131093 GEV131092:GEV131093 GOR131092:GOR131093 GYN131092:GYN131093 HIJ131092:HIJ131093 HSF131092:HSF131093 ICB131092:ICB131093 ILX131092:ILX131093 IVT131092:IVT131093 JFP131092:JFP131093 JPL131092:JPL131093 JZH131092:JZH131093 KJD131092:KJD131093 KSZ131092:KSZ131093 LCV131092:LCV131093 LMR131092:LMR131093 LWN131092:LWN131093 MGJ131092:MGJ131093 MQF131092:MQF131093 NAB131092:NAB131093 NJX131092:NJX131093 NTT131092:NTT131093 ODP131092:ODP131093 ONL131092:ONL131093 OXH131092:OXH131093 PHD131092:PHD131093 PQZ131092:PQZ131093 QAV131092:QAV131093 QKR131092:QKR131093 QUN131092:QUN131093 REJ131092:REJ131093 ROF131092:ROF131093 RYB131092:RYB131093 SHX131092:SHX131093 SRT131092:SRT131093 TBP131092:TBP131093 TLL131092:TLL131093 TVH131092:TVH131093 UFD131092:UFD131093 UOZ131092:UOZ131093 UYV131092:UYV131093 VIR131092:VIR131093 VSN131092:VSN131093 WCJ131092:WCJ131093 WMF131092:WMF131093 WWB131092:WWB131093 T196628:T196629 JP196628:JP196629 TL196628:TL196629 ADH196628:ADH196629 AND196628:AND196629 AWZ196628:AWZ196629 BGV196628:BGV196629 BQR196628:BQR196629 CAN196628:CAN196629 CKJ196628:CKJ196629 CUF196628:CUF196629 DEB196628:DEB196629 DNX196628:DNX196629 DXT196628:DXT196629 EHP196628:EHP196629 ERL196628:ERL196629 FBH196628:FBH196629 FLD196628:FLD196629 FUZ196628:FUZ196629 GEV196628:GEV196629 GOR196628:GOR196629 GYN196628:GYN196629 HIJ196628:HIJ196629 HSF196628:HSF196629 ICB196628:ICB196629 ILX196628:ILX196629 IVT196628:IVT196629 JFP196628:JFP196629 JPL196628:JPL196629 JZH196628:JZH196629 KJD196628:KJD196629 KSZ196628:KSZ196629 LCV196628:LCV196629 LMR196628:LMR196629 LWN196628:LWN196629 MGJ196628:MGJ196629 MQF196628:MQF196629 NAB196628:NAB196629 NJX196628:NJX196629 NTT196628:NTT196629 ODP196628:ODP196629 ONL196628:ONL196629 OXH196628:OXH196629 PHD196628:PHD196629 PQZ196628:PQZ196629 QAV196628:QAV196629 QKR196628:QKR196629 QUN196628:QUN196629 REJ196628:REJ196629 ROF196628:ROF196629 RYB196628:RYB196629 SHX196628:SHX196629 SRT196628:SRT196629 TBP196628:TBP196629 TLL196628:TLL196629 TVH196628:TVH196629 UFD196628:UFD196629 UOZ196628:UOZ196629 UYV196628:UYV196629 VIR196628:VIR196629 VSN196628:VSN196629 WCJ196628:WCJ196629 WMF196628:WMF196629 WWB196628:WWB196629 T262164:T262165 JP262164:JP262165 TL262164:TL262165 ADH262164:ADH262165 AND262164:AND262165 AWZ262164:AWZ262165 BGV262164:BGV262165 BQR262164:BQR262165 CAN262164:CAN262165 CKJ262164:CKJ262165 CUF262164:CUF262165 DEB262164:DEB262165 DNX262164:DNX262165 DXT262164:DXT262165 EHP262164:EHP262165 ERL262164:ERL262165 FBH262164:FBH262165 FLD262164:FLD262165 FUZ262164:FUZ262165 GEV262164:GEV262165 GOR262164:GOR262165 GYN262164:GYN262165 HIJ262164:HIJ262165 HSF262164:HSF262165 ICB262164:ICB262165 ILX262164:ILX262165 IVT262164:IVT262165 JFP262164:JFP262165 JPL262164:JPL262165 JZH262164:JZH262165 KJD262164:KJD262165 KSZ262164:KSZ262165 LCV262164:LCV262165 LMR262164:LMR262165 LWN262164:LWN262165 MGJ262164:MGJ262165 MQF262164:MQF262165 NAB262164:NAB262165 NJX262164:NJX262165 NTT262164:NTT262165 ODP262164:ODP262165 ONL262164:ONL262165 OXH262164:OXH262165 PHD262164:PHD262165 PQZ262164:PQZ262165 QAV262164:QAV262165 QKR262164:QKR262165 QUN262164:QUN262165 REJ262164:REJ262165 ROF262164:ROF262165 RYB262164:RYB262165 SHX262164:SHX262165 SRT262164:SRT262165 TBP262164:TBP262165 TLL262164:TLL262165 TVH262164:TVH262165 UFD262164:UFD262165 UOZ262164:UOZ262165 UYV262164:UYV262165 VIR262164:VIR262165 VSN262164:VSN262165 WCJ262164:WCJ262165 WMF262164:WMF262165 WWB262164:WWB262165 T327700:T327701 JP327700:JP327701 TL327700:TL327701 ADH327700:ADH327701 AND327700:AND327701 AWZ327700:AWZ327701 BGV327700:BGV327701 BQR327700:BQR327701 CAN327700:CAN327701 CKJ327700:CKJ327701 CUF327700:CUF327701 DEB327700:DEB327701 DNX327700:DNX327701 DXT327700:DXT327701 EHP327700:EHP327701 ERL327700:ERL327701 FBH327700:FBH327701 FLD327700:FLD327701 FUZ327700:FUZ327701 GEV327700:GEV327701 GOR327700:GOR327701 GYN327700:GYN327701 HIJ327700:HIJ327701 HSF327700:HSF327701 ICB327700:ICB327701 ILX327700:ILX327701 IVT327700:IVT327701 JFP327700:JFP327701 JPL327700:JPL327701 JZH327700:JZH327701 KJD327700:KJD327701 KSZ327700:KSZ327701 LCV327700:LCV327701 LMR327700:LMR327701 LWN327700:LWN327701 MGJ327700:MGJ327701 MQF327700:MQF327701 NAB327700:NAB327701 NJX327700:NJX327701 NTT327700:NTT327701 ODP327700:ODP327701 ONL327700:ONL327701 OXH327700:OXH327701 PHD327700:PHD327701 PQZ327700:PQZ327701 QAV327700:QAV327701 QKR327700:QKR327701 QUN327700:QUN327701 REJ327700:REJ327701 ROF327700:ROF327701 RYB327700:RYB327701 SHX327700:SHX327701 SRT327700:SRT327701 TBP327700:TBP327701 TLL327700:TLL327701 TVH327700:TVH327701 UFD327700:UFD327701 UOZ327700:UOZ327701 UYV327700:UYV327701 VIR327700:VIR327701 VSN327700:VSN327701 WCJ327700:WCJ327701 WMF327700:WMF327701 WWB327700:WWB327701 T393236:T393237 JP393236:JP393237 TL393236:TL393237 ADH393236:ADH393237 AND393236:AND393237 AWZ393236:AWZ393237 BGV393236:BGV393237 BQR393236:BQR393237 CAN393236:CAN393237 CKJ393236:CKJ393237 CUF393236:CUF393237 DEB393236:DEB393237 DNX393236:DNX393237 DXT393236:DXT393237 EHP393236:EHP393237 ERL393236:ERL393237 FBH393236:FBH393237 FLD393236:FLD393237 FUZ393236:FUZ393237 GEV393236:GEV393237 GOR393236:GOR393237 GYN393236:GYN393237 HIJ393236:HIJ393237 HSF393236:HSF393237 ICB393236:ICB393237 ILX393236:ILX393237 IVT393236:IVT393237 JFP393236:JFP393237 JPL393236:JPL393237 JZH393236:JZH393237 KJD393236:KJD393237 KSZ393236:KSZ393237 LCV393236:LCV393237 LMR393236:LMR393237 LWN393236:LWN393237 MGJ393236:MGJ393237 MQF393236:MQF393237 NAB393236:NAB393237 NJX393236:NJX393237 NTT393236:NTT393237 ODP393236:ODP393237 ONL393236:ONL393237 OXH393236:OXH393237 PHD393236:PHD393237 PQZ393236:PQZ393237 QAV393236:QAV393237 QKR393236:QKR393237 QUN393236:QUN393237 REJ393236:REJ393237 ROF393236:ROF393237 RYB393236:RYB393237 SHX393236:SHX393237 SRT393236:SRT393237 TBP393236:TBP393237 TLL393236:TLL393237 TVH393236:TVH393237 UFD393236:UFD393237 UOZ393236:UOZ393237 UYV393236:UYV393237 VIR393236:VIR393237 VSN393236:VSN393237 WCJ393236:WCJ393237 WMF393236:WMF393237 WWB393236:WWB393237 T458772:T458773 JP458772:JP458773 TL458772:TL458773 ADH458772:ADH458773 AND458772:AND458773 AWZ458772:AWZ458773 BGV458772:BGV458773 BQR458772:BQR458773 CAN458772:CAN458773 CKJ458772:CKJ458773 CUF458772:CUF458773 DEB458772:DEB458773 DNX458772:DNX458773 DXT458772:DXT458773 EHP458772:EHP458773 ERL458772:ERL458773 FBH458772:FBH458773 FLD458772:FLD458773 FUZ458772:FUZ458773 GEV458772:GEV458773 GOR458772:GOR458773 GYN458772:GYN458773 HIJ458772:HIJ458773 HSF458772:HSF458773 ICB458772:ICB458773 ILX458772:ILX458773 IVT458772:IVT458773 JFP458772:JFP458773 JPL458772:JPL458773 JZH458772:JZH458773 KJD458772:KJD458773 KSZ458772:KSZ458773 LCV458772:LCV458773 LMR458772:LMR458773 LWN458772:LWN458773 MGJ458772:MGJ458773 MQF458772:MQF458773 NAB458772:NAB458773 NJX458772:NJX458773 NTT458772:NTT458773 ODP458772:ODP458773 ONL458772:ONL458773 OXH458772:OXH458773 PHD458772:PHD458773 PQZ458772:PQZ458773 QAV458772:QAV458773 QKR458772:QKR458773 QUN458772:QUN458773 REJ458772:REJ458773 ROF458772:ROF458773 RYB458772:RYB458773 SHX458772:SHX458773 SRT458772:SRT458773 TBP458772:TBP458773 TLL458772:TLL458773 TVH458772:TVH458773 UFD458772:UFD458773 UOZ458772:UOZ458773 UYV458772:UYV458773 VIR458772:VIR458773 VSN458772:VSN458773 WCJ458772:WCJ458773 WMF458772:WMF458773 WWB458772:WWB458773 T524308:T524309 JP524308:JP524309 TL524308:TL524309 ADH524308:ADH524309 AND524308:AND524309 AWZ524308:AWZ524309 BGV524308:BGV524309 BQR524308:BQR524309 CAN524308:CAN524309 CKJ524308:CKJ524309 CUF524308:CUF524309 DEB524308:DEB524309 DNX524308:DNX524309 DXT524308:DXT524309 EHP524308:EHP524309 ERL524308:ERL524309 FBH524308:FBH524309 FLD524308:FLD524309 FUZ524308:FUZ524309 GEV524308:GEV524309 GOR524308:GOR524309 GYN524308:GYN524309 HIJ524308:HIJ524309 HSF524308:HSF524309 ICB524308:ICB524309 ILX524308:ILX524309 IVT524308:IVT524309 JFP524308:JFP524309 JPL524308:JPL524309 JZH524308:JZH524309 KJD524308:KJD524309 KSZ524308:KSZ524309 LCV524308:LCV524309 LMR524308:LMR524309 LWN524308:LWN524309 MGJ524308:MGJ524309 MQF524308:MQF524309 NAB524308:NAB524309 NJX524308:NJX524309 NTT524308:NTT524309 ODP524308:ODP524309 ONL524308:ONL524309 OXH524308:OXH524309 PHD524308:PHD524309 PQZ524308:PQZ524309 QAV524308:QAV524309 QKR524308:QKR524309 QUN524308:QUN524309 REJ524308:REJ524309 ROF524308:ROF524309 RYB524308:RYB524309 SHX524308:SHX524309 SRT524308:SRT524309 TBP524308:TBP524309 TLL524308:TLL524309 TVH524308:TVH524309 UFD524308:UFD524309 UOZ524308:UOZ524309 UYV524308:UYV524309 VIR524308:VIR524309 VSN524308:VSN524309 WCJ524308:WCJ524309 WMF524308:WMF524309 WWB524308:WWB524309 T589844:T589845 JP589844:JP589845 TL589844:TL589845 ADH589844:ADH589845 AND589844:AND589845 AWZ589844:AWZ589845 BGV589844:BGV589845 BQR589844:BQR589845 CAN589844:CAN589845 CKJ589844:CKJ589845 CUF589844:CUF589845 DEB589844:DEB589845 DNX589844:DNX589845 DXT589844:DXT589845 EHP589844:EHP589845 ERL589844:ERL589845 FBH589844:FBH589845 FLD589844:FLD589845 FUZ589844:FUZ589845 GEV589844:GEV589845 GOR589844:GOR589845 GYN589844:GYN589845 HIJ589844:HIJ589845 HSF589844:HSF589845 ICB589844:ICB589845 ILX589844:ILX589845 IVT589844:IVT589845 JFP589844:JFP589845 JPL589844:JPL589845 JZH589844:JZH589845 KJD589844:KJD589845 KSZ589844:KSZ589845 LCV589844:LCV589845 LMR589844:LMR589845 LWN589844:LWN589845 MGJ589844:MGJ589845 MQF589844:MQF589845 NAB589844:NAB589845 NJX589844:NJX589845 NTT589844:NTT589845 ODP589844:ODP589845 ONL589844:ONL589845 OXH589844:OXH589845 PHD589844:PHD589845 PQZ589844:PQZ589845 QAV589844:QAV589845 QKR589844:QKR589845 QUN589844:QUN589845 REJ589844:REJ589845 ROF589844:ROF589845 RYB589844:RYB589845 SHX589844:SHX589845 SRT589844:SRT589845 TBP589844:TBP589845 TLL589844:TLL589845 TVH589844:TVH589845 UFD589844:UFD589845 UOZ589844:UOZ589845 UYV589844:UYV589845 VIR589844:VIR589845 VSN589844:VSN589845 WCJ589844:WCJ589845 WMF589844:WMF589845 WWB589844:WWB589845 T655380:T655381 JP655380:JP655381 TL655380:TL655381 ADH655380:ADH655381 AND655380:AND655381 AWZ655380:AWZ655381 BGV655380:BGV655381 BQR655380:BQR655381 CAN655380:CAN655381 CKJ655380:CKJ655381 CUF655380:CUF655381 DEB655380:DEB655381 DNX655380:DNX655381 DXT655380:DXT655381 EHP655380:EHP655381 ERL655380:ERL655381 FBH655380:FBH655381 FLD655380:FLD655381 FUZ655380:FUZ655381 GEV655380:GEV655381 GOR655380:GOR655381 GYN655380:GYN655381 HIJ655380:HIJ655381 HSF655380:HSF655381 ICB655380:ICB655381 ILX655380:ILX655381 IVT655380:IVT655381 JFP655380:JFP655381 JPL655380:JPL655381 JZH655380:JZH655381 KJD655380:KJD655381 KSZ655380:KSZ655381 LCV655380:LCV655381 LMR655380:LMR655381 LWN655380:LWN655381 MGJ655380:MGJ655381 MQF655380:MQF655381 NAB655380:NAB655381 NJX655380:NJX655381 NTT655380:NTT655381 ODP655380:ODP655381 ONL655380:ONL655381 OXH655380:OXH655381 PHD655380:PHD655381 PQZ655380:PQZ655381 QAV655380:QAV655381 QKR655380:QKR655381 QUN655380:QUN655381 REJ655380:REJ655381 ROF655380:ROF655381 RYB655380:RYB655381 SHX655380:SHX655381 SRT655380:SRT655381 TBP655380:TBP655381 TLL655380:TLL655381 TVH655380:TVH655381 UFD655380:UFD655381 UOZ655380:UOZ655381 UYV655380:UYV655381 VIR655380:VIR655381 VSN655380:VSN655381 WCJ655380:WCJ655381 WMF655380:WMF655381 WWB655380:WWB655381 T720916:T720917 JP720916:JP720917 TL720916:TL720917 ADH720916:ADH720917 AND720916:AND720917 AWZ720916:AWZ720917 BGV720916:BGV720917 BQR720916:BQR720917 CAN720916:CAN720917 CKJ720916:CKJ720917 CUF720916:CUF720917 DEB720916:DEB720917 DNX720916:DNX720917 DXT720916:DXT720917 EHP720916:EHP720917 ERL720916:ERL720917 FBH720916:FBH720917 FLD720916:FLD720917 FUZ720916:FUZ720917 GEV720916:GEV720917 GOR720916:GOR720917 GYN720916:GYN720917 HIJ720916:HIJ720917 HSF720916:HSF720917 ICB720916:ICB720917 ILX720916:ILX720917 IVT720916:IVT720917 JFP720916:JFP720917 JPL720916:JPL720917 JZH720916:JZH720917 KJD720916:KJD720917 KSZ720916:KSZ720917 LCV720916:LCV720917 LMR720916:LMR720917 LWN720916:LWN720917 MGJ720916:MGJ720917 MQF720916:MQF720917 NAB720916:NAB720917 NJX720916:NJX720917 NTT720916:NTT720917 ODP720916:ODP720917 ONL720916:ONL720917 OXH720916:OXH720917 PHD720916:PHD720917 PQZ720916:PQZ720917 QAV720916:QAV720917 QKR720916:QKR720917 QUN720916:QUN720917 REJ720916:REJ720917 ROF720916:ROF720917 RYB720916:RYB720917 SHX720916:SHX720917 SRT720916:SRT720917 TBP720916:TBP720917 TLL720916:TLL720917 TVH720916:TVH720917 UFD720916:UFD720917 UOZ720916:UOZ720917 UYV720916:UYV720917 VIR720916:VIR720917 VSN720916:VSN720917 WCJ720916:WCJ720917 WMF720916:WMF720917 WWB720916:WWB720917 T786452:T786453 JP786452:JP786453 TL786452:TL786453 ADH786452:ADH786453 AND786452:AND786453 AWZ786452:AWZ786453 BGV786452:BGV786453 BQR786452:BQR786453 CAN786452:CAN786453 CKJ786452:CKJ786453 CUF786452:CUF786453 DEB786452:DEB786453 DNX786452:DNX786453 DXT786452:DXT786453 EHP786452:EHP786453 ERL786452:ERL786453 FBH786452:FBH786453 FLD786452:FLD786453 FUZ786452:FUZ786453 GEV786452:GEV786453 GOR786452:GOR786453 GYN786452:GYN786453 HIJ786452:HIJ786453 HSF786452:HSF786453 ICB786452:ICB786453 ILX786452:ILX786453 IVT786452:IVT786453 JFP786452:JFP786453 JPL786452:JPL786453 JZH786452:JZH786453 KJD786452:KJD786453 KSZ786452:KSZ786453 LCV786452:LCV786453 LMR786452:LMR786453 LWN786452:LWN786453 MGJ786452:MGJ786453 MQF786452:MQF786453 NAB786452:NAB786453 NJX786452:NJX786453 NTT786452:NTT786453 ODP786452:ODP786453 ONL786452:ONL786453 OXH786452:OXH786453 PHD786452:PHD786453 PQZ786452:PQZ786453 QAV786452:QAV786453 QKR786452:QKR786453 QUN786452:QUN786453 REJ786452:REJ786453 ROF786452:ROF786453 RYB786452:RYB786453 SHX786452:SHX786453 SRT786452:SRT786453 TBP786452:TBP786453 TLL786452:TLL786453 TVH786452:TVH786453 UFD786452:UFD786453 UOZ786452:UOZ786453 UYV786452:UYV786453 VIR786452:VIR786453 VSN786452:VSN786453 WCJ786452:WCJ786453 WMF786452:WMF786453 WWB786452:WWB786453 T851988:T851989 JP851988:JP851989 TL851988:TL851989 ADH851988:ADH851989 AND851988:AND851989 AWZ851988:AWZ851989 BGV851988:BGV851989 BQR851988:BQR851989 CAN851988:CAN851989 CKJ851988:CKJ851989 CUF851988:CUF851989 DEB851988:DEB851989 DNX851988:DNX851989 DXT851988:DXT851989 EHP851988:EHP851989 ERL851988:ERL851989 FBH851988:FBH851989 FLD851988:FLD851989 FUZ851988:FUZ851989 GEV851988:GEV851989 GOR851988:GOR851989 GYN851988:GYN851989 HIJ851988:HIJ851989 HSF851988:HSF851989 ICB851988:ICB851989 ILX851988:ILX851989 IVT851988:IVT851989 JFP851988:JFP851989 JPL851988:JPL851989 JZH851988:JZH851989 KJD851988:KJD851989 KSZ851988:KSZ851989 LCV851988:LCV851989 LMR851988:LMR851989 LWN851988:LWN851989 MGJ851988:MGJ851989 MQF851988:MQF851989 NAB851988:NAB851989 NJX851988:NJX851989 NTT851988:NTT851989 ODP851988:ODP851989 ONL851988:ONL851989 OXH851988:OXH851989 PHD851988:PHD851989 PQZ851988:PQZ851989 QAV851988:QAV851989 QKR851988:QKR851989 QUN851988:QUN851989 REJ851988:REJ851989 ROF851988:ROF851989 RYB851988:RYB851989 SHX851988:SHX851989 SRT851988:SRT851989 TBP851988:TBP851989 TLL851988:TLL851989 TVH851988:TVH851989 UFD851988:UFD851989 UOZ851988:UOZ851989 UYV851988:UYV851989 VIR851988:VIR851989 VSN851988:VSN851989 WCJ851988:WCJ851989 WMF851988:WMF851989 WWB851988:WWB851989 T917524:T917525 JP917524:JP917525 TL917524:TL917525 ADH917524:ADH917525 AND917524:AND917525 AWZ917524:AWZ917525 BGV917524:BGV917525 BQR917524:BQR917525 CAN917524:CAN917525 CKJ917524:CKJ917525 CUF917524:CUF917525 DEB917524:DEB917525 DNX917524:DNX917525 DXT917524:DXT917525 EHP917524:EHP917525 ERL917524:ERL917525 FBH917524:FBH917525 FLD917524:FLD917525 FUZ917524:FUZ917525 GEV917524:GEV917525 GOR917524:GOR917525 GYN917524:GYN917525 HIJ917524:HIJ917525 HSF917524:HSF917525 ICB917524:ICB917525 ILX917524:ILX917525 IVT917524:IVT917525 JFP917524:JFP917525 JPL917524:JPL917525 JZH917524:JZH917525 KJD917524:KJD917525 KSZ917524:KSZ917525 LCV917524:LCV917525 LMR917524:LMR917525 LWN917524:LWN917525 MGJ917524:MGJ917525 MQF917524:MQF917525 NAB917524:NAB917525 NJX917524:NJX917525 NTT917524:NTT917525 ODP917524:ODP917525 ONL917524:ONL917525 OXH917524:OXH917525 PHD917524:PHD917525 PQZ917524:PQZ917525 QAV917524:QAV917525 QKR917524:QKR917525 QUN917524:QUN917525 REJ917524:REJ917525 ROF917524:ROF917525 RYB917524:RYB917525 SHX917524:SHX917525 SRT917524:SRT917525 TBP917524:TBP917525 TLL917524:TLL917525 TVH917524:TVH917525 UFD917524:UFD917525 UOZ917524:UOZ917525 UYV917524:UYV917525 VIR917524:VIR917525 VSN917524:VSN917525 WCJ917524:WCJ917525 WMF917524:WMF917525 WWB917524:WWB917525 T983060:T983061 JP983060:JP983061 TL983060:TL983061 ADH983060:ADH983061 AND983060:AND983061 AWZ983060:AWZ983061 BGV983060:BGV983061 BQR983060:BQR983061 CAN983060:CAN983061 CKJ983060:CKJ983061 CUF983060:CUF983061 DEB983060:DEB983061 DNX983060:DNX983061 DXT983060:DXT983061 EHP983060:EHP983061 ERL983060:ERL983061 FBH983060:FBH983061 FLD983060:FLD983061 FUZ983060:FUZ983061 GEV983060:GEV983061 GOR983060:GOR983061 GYN983060:GYN983061 HIJ983060:HIJ983061 HSF983060:HSF983061 ICB983060:ICB983061 ILX983060:ILX983061 IVT983060:IVT983061 JFP983060:JFP983061 JPL983060:JPL983061 JZH983060:JZH983061 KJD983060:KJD983061 KSZ983060:KSZ983061 LCV983060:LCV983061 LMR983060:LMR983061 LWN983060:LWN983061 MGJ983060:MGJ983061 MQF983060:MQF983061 NAB983060:NAB983061 NJX983060:NJX983061 NTT983060:NTT983061 ODP983060:ODP983061 ONL983060:ONL983061 OXH983060:OXH983061 PHD983060:PHD983061 PQZ983060:PQZ983061 QAV983060:QAV983061 QKR983060:QKR983061 QUN983060:QUN983061 REJ983060:REJ983061 ROF983060:ROF983061 RYB983060:RYB983061 SHX983060:SHX983061 SRT983060:SRT983061 TBP983060:TBP983061 TLL983060:TLL983061 TVH983060:TVH983061 UFD983060:UFD983061 UOZ983060:UOZ983061 UYV983060:UYV983061 VIR983060:VIR983061 VSN983060:VSN983061 WCJ983060:WCJ983061 WMF983060:WMF983061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JQ24 S65556:S65557 JO65556:JO65557 TK65556:TK65557 ADG65556:ADG65557 ANC65556:ANC65557 AWY65556:AWY65557 BGU65556:BGU65557 BQQ65556:BQQ65557 CAM65556:CAM65557 CKI65556:CKI65557 CUE65556:CUE65557 DEA65556:DEA65557 DNW65556:DNW65557 DXS65556:DXS65557 EHO65556:EHO65557 ERK65556:ERK65557 FBG65556:FBG65557 FLC65556:FLC65557 FUY65556:FUY65557 GEU65556:GEU65557 GOQ65556:GOQ65557 GYM65556:GYM65557 HII65556:HII65557 HSE65556:HSE65557 ICA65556:ICA65557 ILW65556:ILW65557 IVS65556:IVS65557 JFO65556:JFO65557 JPK65556:JPK65557 JZG65556:JZG65557 KJC65556:KJC65557 KSY65556:KSY65557 LCU65556:LCU65557 LMQ65556:LMQ65557 LWM65556:LWM65557 MGI65556:MGI65557 MQE65556:MQE65557 NAA65556:NAA65557 NJW65556:NJW65557 NTS65556:NTS65557 ODO65556:ODO65557 ONK65556:ONK65557 OXG65556:OXG65557 PHC65556:PHC65557 PQY65556:PQY65557 QAU65556:QAU65557 QKQ65556:QKQ65557 QUM65556:QUM65557 REI65556:REI65557 ROE65556:ROE65557 RYA65556:RYA65557 SHW65556:SHW65557 SRS65556:SRS65557 TBO65556:TBO65557 TLK65556:TLK65557 TVG65556:TVG65557 UFC65556:UFC65557 UOY65556:UOY65557 UYU65556:UYU65557 VIQ65556:VIQ65557 VSM65556:VSM65557 WCI65556:WCI65557 WME65556:WME65557 WWA65556:WWA65557 S131092:S131093 JO131092:JO131093 TK131092:TK131093 ADG131092:ADG131093 ANC131092:ANC131093 AWY131092:AWY131093 BGU131092:BGU131093 BQQ131092:BQQ131093 CAM131092:CAM131093 CKI131092:CKI131093 CUE131092:CUE131093 DEA131092:DEA131093 DNW131092:DNW131093 DXS131092:DXS131093 EHO131092:EHO131093 ERK131092:ERK131093 FBG131092:FBG131093 FLC131092:FLC131093 FUY131092:FUY131093 GEU131092:GEU131093 GOQ131092:GOQ131093 GYM131092:GYM131093 HII131092:HII131093 HSE131092:HSE131093 ICA131092:ICA131093 ILW131092:ILW131093 IVS131092:IVS131093 JFO131092:JFO131093 JPK131092:JPK131093 JZG131092:JZG131093 KJC131092:KJC131093 KSY131092:KSY131093 LCU131092:LCU131093 LMQ131092:LMQ131093 LWM131092:LWM131093 MGI131092:MGI131093 MQE131092:MQE131093 NAA131092:NAA131093 NJW131092:NJW131093 NTS131092:NTS131093 ODO131092:ODO131093 ONK131092:ONK131093 OXG131092:OXG131093 PHC131092:PHC131093 PQY131092:PQY131093 QAU131092:QAU131093 QKQ131092:QKQ131093 QUM131092:QUM131093 REI131092:REI131093 ROE131092:ROE131093 RYA131092:RYA131093 SHW131092:SHW131093 SRS131092:SRS131093 TBO131092:TBO131093 TLK131092:TLK131093 TVG131092:TVG131093 UFC131092:UFC131093 UOY131092:UOY131093 UYU131092:UYU131093 VIQ131092:VIQ131093 VSM131092:VSM131093 WCI131092:WCI131093 WME131092:WME131093 WWA131092:WWA131093 S196628:S196629 JO196628:JO196629 TK196628:TK196629 ADG196628:ADG196629 ANC196628:ANC196629 AWY196628:AWY196629 BGU196628:BGU196629 BQQ196628:BQQ196629 CAM196628:CAM196629 CKI196628:CKI196629 CUE196628:CUE196629 DEA196628:DEA196629 DNW196628:DNW196629 DXS196628:DXS196629 EHO196628:EHO196629 ERK196628:ERK196629 FBG196628:FBG196629 FLC196628:FLC196629 FUY196628:FUY196629 GEU196628:GEU196629 GOQ196628:GOQ196629 GYM196628:GYM196629 HII196628:HII196629 HSE196628:HSE196629 ICA196628:ICA196629 ILW196628:ILW196629 IVS196628:IVS196629 JFO196628:JFO196629 JPK196628:JPK196629 JZG196628:JZG196629 KJC196628:KJC196629 KSY196628:KSY196629 LCU196628:LCU196629 LMQ196628:LMQ196629 LWM196628:LWM196629 MGI196628:MGI196629 MQE196628:MQE196629 NAA196628:NAA196629 NJW196628:NJW196629 NTS196628:NTS196629 ODO196628:ODO196629 ONK196628:ONK196629 OXG196628:OXG196629 PHC196628:PHC196629 PQY196628:PQY196629 QAU196628:QAU196629 QKQ196628:QKQ196629 QUM196628:QUM196629 REI196628:REI196629 ROE196628:ROE196629 RYA196628:RYA196629 SHW196628:SHW196629 SRS196628:SRS196629 TBO196628:TBO196629 TLK196628:TLK196629 TVG196628:TVG196629 UFC196628:UFC196629 UOY196628:UOY196629 UYU196628:UYU196629 VIQ196628:VIQ196629 VSM196628:VSM196629 WCI196628:WCI196629 WME196628:WME196629 WWA196628:WWA196629 S262164:S262165 JO262164:JO262165 TK262164:TK262165 ADG262164:ADG262165 ANC262164:ANC262165 AWY262164:AWY262165 BGU262164:BGU262165 BQQ262164:BQQ262165 CAM262164:CAM262165 CKI262164:CKI262165 CUE262164:CUE262165 DEA262164:DEA262165 DNW262164:DNW262165 DXS262164:DXS262165 EHO262164:EHO262165 ERK262164:ERK262165 FBG262164:FBG262165 FLC262164:FLC262165 FUY262164:FUY262165 GEU262164:GEU262165 GOQ262164:GOQ262165 GYM262164:GYM262165 HII262164:HII262165 HSE262164:HSE262165 ICA262164:ICA262165 ILW262164:ILW262165 IVS262164:IVS262165 JFO262164:JFO262165 JPK262164:JPK262165 JZG262164:JZG262165 KJC262164:KJC262165 KSY262164:KSY262165 LCU262164:LCU262165 LMQ262164:LMQ262165 LWM262164:LWM262165 MGI262164:MGI262165 MQE262164:MQE262165 NAA262164:NAA262165 NJW262164:NJW262165 NTS262164:NTS262165 ODO262164:ODO262165 ONK262164:ONK262165 OXG262164:OXG262165 PHC262164:PHC262165 PQY262164:PQY262165 QAU262164:QAU262165 QKQ262164:QKQ262165 QUM262164:QUM262165 REI262164:REI262165 ROE262164:ROE262165 RYA262164:RYA262165 SHW262164:SHW262165 SRS262164:SRS262165 TBO262164:TBO262165 TLK262164:TLK262165 TVG262164:TVG262165 UFC262164:UFC262165 UOY262164:UOY262165 UYU262164:UYU262165 VIQ262164:VIQ262165 VSM262164:VSM262165 WCI262164:WCI262165 WME262164:WME262165 WWA262164:WWA262165 S327700:S327701 JO327700:JO327701 TK327700:TK327701 ADG327700:ADG327701 ANC327700:ANC327701 AWY327700:AWY327701 BGU327700:BGU327701 BQQ327700:BQQ327701 CAM327700:CAM327701 CKI327700:CKI327701 CUE327700:CUE327701 DEA327700:DEA327701 DNW327700:DNW327701 DXS327700:DXS327701 EHO327700:EHO327701 ERK327700:ERK327701 FBG327700:FBG327701 FLC327700:FLC327701 FUY327700:FUY327701 GEU327700:GEU327701 GOQ327700:GOQ327701 GYM327700:GYM327701 HII327700:HII327701 HSE327700:HSE327701 ICA327700:ICA327701 ILW327700:ILW327701 IVS327700:IVS327701 JFO327700:JFO327701 JPK327700:JPK327701 JZG327700:JZG327701 KJC327700:KJC327701 KSY327700:KSY327701 LCU327700:LCU327701 LMQ327700:LMQ327701 LWM327700:LWM327701 MGI327700:MGI327701 MQE327700:MQE327701 NAA327700:NAA327701 NJW327700:NJW327701 NTS327700:NTS327701 ODO327700:ODO327701 ONK327700:ONK327701 OXG327700:OXG327701 PHC327700:PHC327701 PQY327700:PQY327701 QAU327700:QAU327701 QKQ327700:QKQ327701 QUM327700:QUM327701 REI327700:REI327701 ROE327700:ROE327701 RYA327700:RYA327701 SHW327700:SHW327701 SRS327700:SRS327701 TBO327700:TBO327701 TLK327700:TLK327701 TVG327700:TVG327701 UFC327700:UFC327701 UOY327700:UOY327701 UYU327700:UYU327701 VIQ327700:VIQ327701 VSM327700:VSM327701 WCI327700:WCI327701 WME327700:WME327701 WWA327700:WWA327701 S393236:S393237 JO393236:JO393237 TK393236:TK393237 ADG393236:ADG393237 ANC393236:ANC393237 AWY393236:AWY393237 BGU393236:BGU393237 BQQ393236:BQQ393237 CAM393236:CAM393237 CKI393236:CKI393237 CUE393236:CUE393237 DEA393236:DEA393237 DNW393236:DNW393237 DXS393236:DXS393237 EHO393236:EHO393237 ERK393236:ERK393237 FBG393236:FBG393237 FLC393236:FLC393237 FUY393236:FUY393237 GEU393236:GEU393237 GOQ393236:GOQ393237 GYM393236:GYM393237 HII393236:HII393237 HSE393236:HSE393237 ICA393236:ICA393237 ILW393236:ILW393237 IVS393236:IVS393237 JFO393236:JFO393237 JPK393236:JPK393237 JZG393236:JZG393237 KJC393236:KJC393237 KSY393236:KSY393237 LCU393236:LCU393237 LMQ393236:LMQ393237 LWM393236:LWM393237 MGI393236:MGI393237 MQE393236:MQE393237 NAA393236:NAA393237 NJW393236:NJW393237 NTS393236:NTS393237 ODO393236:ODO393237 ONK393236:ONK393237 OXG393236:OXG393237 PHC393236:PHC393237 PQY393236:PQY393237 QAU393236:QAU393237 QKQ393236:QKQ393237 QUM393236:QUM393237 REI393236:REI393237 ROE393236:ROE393237 RYA393236:RYA393237 SHW393236:SHW393237 SRS393236:SRS393237 TBO393236:TBO393237 TLK393236:TLK393237 TVG393236:TVG393237 UFC393236:UFC393237 UOY393236:UOY393237 UYU393236:UYU393237 VIQ393236:VIQ393237 VSM393236:VSM393237 WCI393236:WCI393237 WME393236:WME393237 WWA393236:WWA393237 S458772:S458773 JO458772:JO458773 TK458772:TK458773 ADG458772:ADG458773 ANC458772:ANC458773 AWY458772:AWY458773 BGU458772:BGU458773 BQQ458772:BQQ458773 CAM458772:CAM458773 CKI458772:CKI458773 CUE458772:CUE458773 DEA458772:DEA458773 DNW458772:DNW458773 DXS458772:DXS458773 EHO458772:EHO458773 ERK458772:ERK458773 FBG458772:FBG458773 FLC458772:FLC458773 FUY458772:FUY458773 GEU458772:GEU458773 GOQ458772:GOQ458773 GYM458772:GYM458773 HII458772:HII458773 HSE458772:HSE458773 ICA458772:ICA458773 ILW458772:ILW458773 IVS458772:IVS458773 JFO458772:JFO458773 JPK458772:JPK458773 JZG458772:JZG458773 KJC458772:KJC458773 KSY458772:KSY458773 LCU458772:LCU458773 LMQ458772:LMQ458773 LWM458772:LWM458773 MGI458772:MGI458773 MQE458772:MQE458773 NAA458772:NAA458773 NJW458772:NJW458773 NTS458772:NTS458773 ODO458772:ODO458773 ONK458772:ONK458773 OXG458772:OXG458773 PHC458772:PHC458773 PQY458772:PQY458773 QAU458772:QAU458773 QKQ458772:QKQ458773 QUM458772:QUM458773 REI458772:REI458773 ROE458772:ROE458773 RYA458772:RYA458773 SHW458772:SHW458773 SRS458772:SRS458773 TBO458772:TBO458773 TLK458772:TLK458773 TVG458772:TVG458773 UFC458772:UFC458773 UOY458772:UOY458773 UYU458772:UYU458773 VIQ458772:VIQ458773 VSM458772:VSM458773 WCI458772:WCI458773 WME458772:WME458773 WWA458772:WWA458773 S524308:S524309 JO524308:JO524309 TK524308:TK524309 ADG524308:ADG524309 ANC524308:ANC524309 AWY524308:AWY524309 BGU524308:BGU524309 BQQ524308:BQQ524309 CAM524308:CAM524309 CKI524308:CKI524309 CUE524308:CUE524309 DEA524308:DEA524309 DNW524308:DNW524309 DXS524308:DXS524309 EHO524308:EHO524309 ERK524308:ERK524309 FBG524308:FBG524309 FLC524308:FLC524309 FUY524308:FUY524309 GEU524308:GEU524309 GOQ524308:GOQ524309 GYM524308:GYM524309 HII524308:HII524309 HSE524308:HSE524309 ICA524308:ICA524309 ILW524308:ILW524309 IVS524308:IVS524309 JFO524308:JFO524309 JPK524308:JPK524309 JZG524308:JZG524309 KJC524308:KJC524309 KSY524308:KSY524309 LCU524308:LCU524309 LMQ524308:LMQ524309 LWM524308:LWM524309 MGI524308:MGI524309 MQE524308:MQE524309 NAA524308:NAA524309 NJW524308:NJW524309 NTS524308:NTS524309 ODO524308:ODO524309 ONK524308:ONK524309 OXG524308:OXG524309 PHC524308:PHC524309 PQY524308:PQY524309 QAU524308:QAU524309 QKQ524308:QKQ524309 QUM524308:QUM524309 REI524308:REI524309 ROE524308:ROE524309 RYA524308:RYA524309 SHW524308:SHW524309 SRS524308:SRS524309 TBO524308:TBO524309 TLK524308:TLK524309 TVG524308:TVG524309 UFC524308:UFC524309 UOY524308:UOY524309 UYU524308:UYU524309 VIQ524308:VIQ524309 VSM524308:VSM524309 WCI524308:WCI524309 WME524308:WME524309 WWA524308:WWA524309 S589844:S589845 JO589844:JO589845 TK589844:TK589845 ADG589844:ADG589845 ANC589844:ANC589845 AWY589844:AWY589845 BGU589844:BGU589845 BQQ589844:BQQ589845 CAM589844:CAM589845 CKI589844:CKI589845 CUE589844:CUE589845 DEA589844:DEA589845 DNW589844:DNW589845 DXS589844:DXS589845 EHO589844:EHO589845 ERK589844:ERK589845 FBG589844:FBG589845 FLC589844:FLC589845 FUY589844:FUY589845 GEU589844:GEU589845 GOQ589844:GOQ589845 GYM589844:GYM589845 HII589844:HII589845 HSE589844:HSE589845 ICA589844:ICA589845 ILW589844:ILW589845 IVS589844:IVS589845 JFO589844:JFO589845 JPK589844:JPK589845 JZG589844:JZG589845 KJC589844:KJC589845 KSY589844:KSY589845 LCU589844:LCU589845 LMQ589844:LMQ589845 LWM589844:LWM589845 MGI589844:MGI589845 MQE589844:MQE589845 NAA589844:NAA589845 NJW589844:NJW589845 NTS589844:NTS589845 ODO589844:ODO589845 ONK589844:ONK589845 OXG589844:OXG589845 PHC589844:PHC589845 PQY589844:PQY589845 QAU589844:QAU589845 QKQ589844:QKQ589845 QUM589844:QUM589845 REI589844:REI589845 ROE589844:ROE589845 RYA589844:RYA589845 SHW589844:SHW589845 SRS589844:SRS589845 TBO589844:TBO589845 TLK589844:TLK589845 TVG589844:TVG589845 UFC589844:UFC589845 UOY589844:UOY589845 UYU589844:UYU589845 VIQ589844:VIQ589845 VSM589844:VSM589845 WCI589844:WCI589845 WME589844:WME589845 WWA589844:WWA589845 S655380:S655381 JO655380:JO655381 TK655380:TK655381 ADG655380:ADG655381 ANC655380:ANC655381 AWY655380:AWY655381 BGU655380:BGU655381 BQQ655380:BQQ655381 CAM655380:CAM655381 CKI655380:CKI655381 CUE655380:CUE655381 DEA655380:DEA655381 DNW655380:DNW655381 DXS655380:DXS655381 EHO655380:EHO655381 ERK655380:ERK655381 FBG655380:FBG655381 FLC655380:FLC655381 FUY655380:FUY655381 GEU655380:GEU655381 GOQ655380:GOQ655381 GYM655380:GYM655381 HII655380:HII655381 HSE655380:HSE655381 ICA655380:ICA655381 ILW655380:ILW655381 IVS655380:IVS655381 JFO655380:JFO655381 JPK655380:JPK655381 JZG655380:JZG655381 KJC655380:KJC655381 KSY655380:KSY655381 LCU655380:LCU655381 LMQ655380:LMQ655381 LWM655380:LWM655381 MGI655380:MGI655381 MQE655380:MQE655381 NAA655380:NAA655381 NJW655380:NJW655381 NTS655380:NTS655381 ODO655380:ODO655381 ONK655380:ONK655381 OXG655380:OXG655381 PHC655380:PHC655381 PQY655380:PQY655381 QAU655380:QAU655381 QKQ655380:QKQ655381 QUM655380:QUM655381 REI655380:REI655381 ROE655380:ROE655381 RYA655380:RYA655381 SHW655380:SHW655381 SRS655380:SRS655381 TBO655380:TBO655381 TLK655380:TLK655381 TVG655380:TVG655381 UFC655380:UFC655381 UOY655380:UOY655381 UYU655380:UYU655381 VIQ655380:VIQ655381 VSM655380:VSM655381 WCI655380:WCI655381 WME655380:WME655381 WWA655380:WWA655381 S720916:S720917 JO720916:JO720917 TK720916:TK720917 ADG720916:ADG720917 ANC720916:ANC720917 AWY720916:AWY720917 BGU720916:BGU720917 BQQ720916:BQQ720917 CAM720916:CAM720917 CKI720916:CKI720917 CUE720916:CUE720917 DEA720916:DEA720917 DNW720916:DNW720917 DXS720916:DXS720917 EHO720916:EHO720917 ERK720916:ERK720917 FBG720916:FBG720917 FLC720916:FLC720917 FUY720916:FUY720917 GEU720916:GEU720917 GOQ720916:GOQ720917 GYM720916:GYM720917 HII720916:HII720917 HSE720916:HSE720917 ICA720916:ICA720917 ILW720916:ILW720917 IVS720916:IVS720917 JFO720916:JFO720917 JPK720916:JPK720917 JZG720916:JZG720917 KJC720916:KJC720917 KSY720916:KSY720917 LCU720916:LCU720917 LMQ720916:LMQ720917 LWM720916:LWM720917 MGI720916:MGI720917 MQE720916:MQE720917 NAA720916:NAA720917 NJW720916:NJW720917 NTS720916:NTS720917 ODO720916:ODO720917 ONK720916:ONK720917 OXG720916:OXG720917 PHC720916:PHC720917 PQY720916:PQY720917 QAU720916:QAU720917 QKQ720916:QKQ720917 QUM720916:QUM720917 REI720916:REI720917 ROE720916:ROE720917 RYA720916:RYA720917 SHW720916:SHW720917 SRS720916:SRS720917 TBO720916:TBO720917 TLK720916:TLK720917 TVG720916:TVG720917 UFC720916:UFC720917 UOY720916:UOY720917 UYU720916:UYU720917 VIQ720916:VIQ720917 VSM720916:VSM720917 WCI720916:WCI720917 WME720916:WME720917 WWA720916:WWA720917 S786452:S786453 JO786452:JO786453 TK786452:TK786453 ADG786452:ADG786453 ANC786452:ANC786453 AWY786452:AWY786453 BGU786452:BGU786453 BQQ786452:BQQ786453 CAM786452:CAM786453 CKI786452:CKI786453 CUE786452:CUE786453 DEA786452:DEA786453 DNW786452:DNW786453 DXS786452:DXS786453 EHO786452:EHO786453 ERK786452:ERK786453 FBG786452:FBG786453 FLC786452:FLC786453 FUY786452:FUY786453 GEU786452:GEU786453 GOQ786452:GOQ786453 GYM786452:GYM786453 HII786452:HII786453 HSE786452:HSE786453 ICA786452:ICA786453 ILW786452:ILW786453 IVS786452:IVS786453 JFO786452:JFO786453 JPK786452:JPK786453 JZG786452:JZG786453 KJC786452:KJC786453 KSY786452:KSY786453 LCU786452:LCU786453 LMQ786452:LMQ786453 LWM786452:LWM786453 MGI786452:MGI786453 MQE786452:MQE786453 NAA786452:NAA786453 NJW786452:NJW786453 NTS786452:NTS786453 ODO786452:ODO786453 ONK786452:ONK786453 OXG786452:OXG786453 PHC786452:PHC786453 PQY786452:PQY786453 QAU786452:QAU786453 QKQ786452:QKQ786453 QUM786452:QUM786453 REI786452:REI786453 ROE786452:ROE786453 RYA786452:RYA786453 SHW786452:SHW786453 SRS786452:SRS786453 TBO786452:TBO786453 TLK786452:TLK786453 TVG786452:TVG786453 UFC786452:UFC786453 UOY786452:UOY786453 UYU786452:UYU786453 VIQ786452:VIQ786453 VSM786452:VSM786453 WCI786452:WCI786453 WME786452:WME786453 WWA786452:WWA786453 S851988:S851989 JO851988:JO851989 TK851988:TK851989 ADG851988:ADG851989 ANC851988:ANC851989 AWY851988:AWY851989 BGU851988:BGU851989 BQQ851988:BQQ851989 CAM851988:CAM851989 CKI851988:CKI851989 CUE851988:CUE851989 DEA851988:DEA851989 DNW851988:DNW851989 DXS851988:DXS851989 EHO851988:EHO851989 ERK851988:ERK851989 FBG851988:FBG851989 FLC851988:FLC851989 FUY851988:FUY851989 GEU851988:GEU851989 GOQ851988:GOQ851989 GYM851988:GYM851989 HII851988:HII851989 HSE851988:HSE851989 ICA851988:ICA851989 ILW851988:ILW851989 IVS851988:IVS851989 JFO851988:JFO851989 JPK851988:JPK851989 JZG851988:JZG851989 KJC851988:KJC851989 KSY851988:KSY851989 LCU851988:LCU851989 LMQ851988:LMQ851989 LWM851988:LWM851989 MGI851988:MGI851989 MQE851988:MQE851989 NAA851988:NAA851989 NJW851988:NJW851989 NTS851988:NTS851989 ODO851988:ODO851989 ONK851988:ONK851989 OXG851988:OXG851989 PHC851988:PHC851989 PQY851988:PQY851989 QAU851988:QAU851989 QKQ851988:QKQ851989 QUM851988:QUM851989 REI851988:REI851989 ROE851988:ROE851989 RYA851988:RYA851989 SHW851988:SHW851989 SRS851988:SRS851989 TBO851988:TBO851989 TLK851988:TLK851989 TVG851988:TVG851989 UFC851988:UFC851989 UOY851988:UOY851989 UYU851988:UYU851989 VIQ851988:VIQ851989 VSM851988:VSM851989 WCI851988:WCI851989 WME851988:WME851989 WWA851988:WWA851989 S917524:S917525 JO917524:JO917525 TK917524:TK917525 ADG917524:ADG917525 ANC917524:ANC917525 AWY917524:AWY917525 BGU917524:BGU917525 BQQ917524:BQQ917525 CAM917524:CAM917525 CKI917524:CKI917525 CUE917524:CUE917525 DEA917524:DEA917525 DNW917524:DNW917525 DXS917524:DXS917525 EHO917524:EHO917525 ERK917524:ERK917525 FBG917524:FBG917525 FLC917524:FLC917525 FUY917524:FUY917525 GEU917524:GEU917525 GOQ917524:GOQ917525 GYM917524:GYM917525 HII917524:HII917525 HSE917524:HSE917525 ICA917524:ICA917525 ILW917524:ILW917525 IVS917524:IVS917525 JFO917524:JFO917525 JPK917524:JPK917525 JZG917524:JZG917525 KJC917524:KJC917525 KSY917524:KSY917525 LCU917524:LCU917525 LMQ917524:LMQ917525 LWM917524:LWM917525 MGI917524:MGI917525 MQE917524:MQE917525 NAA917524:NAA917525 NJW917524:NJW917525 NTS917524:NTS917525 ODO917524:ODO917525 ONK917524:ONK917525 OXG917524:OXG917525 PHC917524:PHC917525 PQY917524:PQY917525 QAU917524:QAU917525 QKQ917524:QKQ917525 QUM917524:QUM917525 REI917524:REI917525 ROE917524:ROE917525 RYA917524:RYA917525 SHW917524:SHW917525 SRS917524:SRS917525 TBO917524:TBO917525 TLK917524:TLK917525 TVG917524:TVG917525 UFC917524:UFC917525 UOY917524:UOY917525 UYU917524:UYU917525 VIQ917524:VIQ917525 VSM917524:VSM917525 WCI917524:WCI917525 WME917524:WME917525 WWA917524:WWA917525 S983060:S983061 JO983060:JO983061 TK983060:TK983061 ADG983060:ADG983061 ANC983060:ANC983061 AWY983060:AWY983061 BGU983060:BGU983061 BQQ983060:BQQ983061 CAM983060:CAM983061 CKI983060:CKI983061 CUE983060:CUE983061 DEA983060:DEA983061 DNW983060:DNW983061 DXS983060:DXS983061 EHO983060:EHO983061 ERK983060:ERK983061 FBG983060:FBG983061 FLC983060:FLC983061 FUY983060:FUY983061 GEU983060:GEU983061 GOQ983060:GOQ983061 GYM983060:GYM983061 HII983060:HII983061 HSE983060:HSE983061 ICA983060:ICA983061 ILW983060:ILW983061 IVS983060:IVS983061 JFO983060:JFO983061 JPK983060:JPK983061 JZG983060:JZG983061 KJC983060:KJC983061 KSY983060:KSY983061 LCU983060:LCU983061 LMQ983060:LMQ983061 LWM983060:LWM983061 MGI983060:MGI983061 MQE983060:MQE983061 NAA983060:NAA983061 NJW983060:NJW983061 NTS983060:NTS983061 ODO983060:ODO983061 ONK983060:ONK983061 OXG983060:OXG983061 PHC983060:PHC983061 PQY983060:PQY983061 QAU983060:QAU983061 QKQ983060:QKQ983061 QUM983060:QUM983061 REI983060:REI983061 ROE983060:ROE983061 RYA983060:RYA983061 SHW983060:SHW983061 SRS983060:SRS983061 TBO983060:TBO983061 TLK983060:TLK983061 TVG983060:TVG983061 UFC983060:UFC983061 UOY983060:UOY983061 UYU983060:UYU983061 VIQ983060:VIQ983061 VSM983060:VSM983061 WCI983060:WCI983061 WME983060:WME983061 WWA983060:WWA983061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0 U65556 JQ65556 TM65556 ADI65556 ANE65556 AXA65556 BGW65556 BQS65556 CAO65556 CKK65556 CUG65556 DEC65556 DNY65556 DXU65556 EHQ65556 ERM65556 FBI65556 FLE65556 FVA65556 GEW65556 GOS65556 GYO65556 HIK65556 HSG65556 ICC65556 ILY65556 IVU65556 JFQ65556 JPM65556 JZI65556 KJE65556 KTA65556 LCW65556 LMS65556 LWO65556 MGK65556 MQG65556 NAC65556 NJY65556 NTU65556 ODQ65556 ONM65556 OXI65556 PHE65556 PRA65556 QAW65556 QKS65556 QUO65556 REK65556 ROG65556 RYC65556 SHY65556 SRU65556 TBQ65556 TLM65556 TVI65556 UFE65556 UPA65556 UYW65556 VIS65556 VSO65556 WCK65556 WMG65556 WWC65556 U131092 JQ131092 TM131092 ADI131092 ANE131092 AXA131092 BGW131092 BQS131092 CAO131092 CKK131092 CUG131092 DEC131092 DNY131092 DXU131092 EHQ131092 ERM131092 FBI131092 FLE131092 FVA131092 GEW131092 GOS131092 GYO131092 HIK131092 HSG131092 ICC131092 ILY131092 IVU131092 JFQ131092 JPM131092 JZI131092 KJE131092 KTA131092 LCW131092 LMS131092 LWO131092 MGK131092 MQG131092 NAC131092 NJY131092 NTU131092 ODQ131092 ONM131092 OXI131092 PHE131092 PRA131092 QAW131092 QKS131092 QUO131092 REK131092 ROG131092 RYC131092 SHY131092 SRU131092 TBQ131092 TLM131092 TVI131092 UFE131092 UPA131092 UYW131092 VIS131092 VSO131092 WCK131092 WMG131092 WWC131092 U196628 JQ196628 TM196628 ADI196628 ANE196628 AXA196628 BGW196628 BQS196628 CAO196628 CKK196628 CUG196628 DEC196628 DNY196628 DXU196628 EHQ196628 ERM196628 FBI196628 FLE196628 FVA196628 GEW196628 GOS196628 GYO196628 HIK196628 HSG196628 ICC196628 ILY196628 IVU196628 JFQ196628 JPM196628 JZI196628 KJE196628 KTA196628 LCW196628 LMS196628 LWO196628 MGK196628 MQG196628 NAC196628 NJY196628 NTU196628 ODQ196628 ONM196628 OXI196628 PHE196628 PRA196628 QAW196628 QKS196628 QUO196628 REK196628 ROG196628 RYC196628 SHY196628 SRU196628 TBQ196628 TLM196628 TVI196628 UFE196628 UPA196628 UYW196628 VIS196628 VSO196628 WCK196628 WMG196628 WWC196628 U262164 JQ262164 TM262164 ADI262164 ANE262164 AXA262164 BGW262164 BQS262164 CAO262164 CKK262164 CUG262164 DEC262164 DNY262164 DXU262164 EHQ262164 ERM262164 FBI262164 FLE262164 FVA262164 GEW262164 GOS262164 GYO262164 HIK262164 HSG262164 ICC262164 ILY262164 IVU262164 JFQ262164 JPM262164 JZI262164 KJE262164 KTA262164 LCW262164 LMS262164 LWO262164 MGK262164 MQG262164 NAC262164 NJY262164 NTU262164 ODQ262164 ONM262164 OXI262164 PHE262164 PRA262164 QAW262164 QKS262164 QUO262164 REK262164 ROG262164 RYC262164 SHY262164 SRU262164 TBQ262164 TLM262164 TVI262164 UFE262164 UPA262164 UYW262164 VIS262164 VSO262164 WCK262164 WMG262164 WWC262164 U327700 JQ327700 TM327700 ADI327700 ANE327700 AXA327700 BGW327700 BQS327700 CAO327700 CKK327700 CUG327700 DEC327700 DNY327700 DXU327700 EHQ327700 ERM327700 FBI327700 FLE327700 FVA327700 GEW327700 GOS327700 GYO327700 HIK327700 HSG327700 ICC327700 ILY327700 IVU327700 JFQ327700 JPM327700 JZI327700 KJE327700 KTA327700 LCW327700 LMS327700 LWO327700 MGK327700 MQG327700 NAC327700 NJY327700 NTU327700 ODQ327700 ONM327700 OXI327700 PHE327700 PRA327700 QAW327700 QKS327700 QUO327700 REK327700 ROG327700 RYC327700 SHY327700 SRU327700 TBQ327700 TLM327700 TVI327700 UFE327700 UPA327700 UYW327700 VIS327700 VSO327700 WCK327700 WMG327700 WWC327700 U393236 JQ393236 TM393236 ADI393236 ANE393236 AXA393236 BGW393236 BQS393236 CAO393236 CKK393236 CUG393236 DEC393236 DNY393236 DXU393236 EHQ393236 ERM393236 FBI393236 FLE393236 FVA393236 GEW393236 GOS393236 GYO393236 HIK393236 HSG393236 ICC393236 ILY393236 IVU393236 JFQ393236 JPM393236 JZI393236 KJE393236 KTA393236 LCW393236 LMS393236 LWO393236 MGK393236 MQG393236 NAC393236 NJY393236 NTU393236 ODQ393236 ONM393236 OXI393236 PHE393236 PRA393236 QAW393236 QKS393236 QUO393236 REK393236 ROG393236 RYC393236 SHY393236 SRU393236 TBQ393236 TLM393236 TVI393236 UFE393236 UPA393236 UYW393236 VIS393236 VSO393236 WCK393236 WMG393236 WWC393236 U458772 JQ458772 TM458772 ADI458772 ANE458772 AXA458772 BGW458772 BQS458772 CAO458772 CKK458772 CUG458772 DEC458772 DNY458772 DXU458772 EHQ458772 ERM458772 FBI458772 FLE458772 FVA458772 GEW458772 GOS458772 GYO458772 HIK458772 HSG458772 ICC458772 ILY458772 IVU458772 JFQ458772 JPM458772 JZI458772 KJE458772 KTA458772 LCW458772 LMS458772 LWO458772 MGK458772 MQG458772 NAC458772 NJY458772 NTU458772 ODQ458772 ONM458772 OXI458772 PHE458772 PRA458772 QAW458772 QKS458772 QUO458772 REK458772 ROG458772 RYC458772 SHY458772 SRU458772 TBQ458772 TLM458772 TVI458772 UFE458772 UPA458772 UYW458772 VIS458772 VSO458772 WCK458772 WMG458772 WWC458772 U524308 JQ524308 TM524308 ADI524308 ANE524308 AXA524308 BGW524308 BQS524308 CAO524308 CKK524308 CUG524308 DEC524308 DNY524308 DXU524308 EHQ524308 ERM524308 FBI524308 FLE524308 FVA524308 GEW524308 GOS524308 GYO524308 HIK524308 HSG524308 ICC524308 ILY524308 IVU524308 JFQ524308 JPM524308 JZI524308 KJE524308 KTA524308 LCW524308 LMS524308 LWO524308 MGK524308 MQG524308 NAC524308 NJY524308 NTU524308 ODQ524308 ONM524308 OXI524308 PHE524308 PRA524308 QAW524308 QKS524308 QUO524308 REK524308 ROG524308 RYC524308 SHY524308 SRU524308 TBQ524308 TLM524308 TVI524308 UFE524308 UPA524308 UYW524308 VIS524308 VSO524308 WCK524308 WMG524308 WWC524308 U589844 JQ589844 TM589844 ADI589844 ANE589844 AXA589844 BGW589844 BQS589844 CAO589844 CKK589844 CUG589844 DEC589844 DNY589844 DXU589844 EHQ589844 ERM589844 FBI589844 FLE589844 FVA589844 GEW589844 GOS589844 GYO589844 HIK589844 HSG589844 ICC589844 ILY589844 IVU589844 JFQ589844 JPM589844 JZI589844 KJE589844 KTA589844 LCW589844 LMS589844 LWO589844 MGK589844 MQG589844 NAC589844 NJY589844 NTU589844 ODQ589844 ONM589844 OXI589844 PHE589844 PRA589844 QAW589844 QKS589844 QUO589844 REK589844 ROG589844 RYC589844 SHY589844 SRU589844 TBQ589844 TLM589844 TVI589844 UFE589844 UPA589844 UYW589844 VIS589844 VSO589844 WCK589844 WMG589844 WWC589844 U655380 JQ655380 TM655380 ADI655380 ANE655380 AXA655380 BGW655380 BQS655380 CAO655380 CKK655380 CUG655380 DEC655380 DNY655380 DXU655380 EHQ655380 ERM655380 FBI655380 FLE655380 FVA655380 GEW655380 GOS655380 GYO655380 HIK655380 HSG655380 ICC655380 ILY655380 IVU655380 JFQ655380 JPM655380 JZI655380 KJE655380 KTA655380 LCW655380 LMS655380 LWO655380 MGK655380 MQG655380 NAC655380 NJY655380 NTU655380 ODQ655380 ONM655380 OXI655380 PHE655380 PRA655380 QAW655380 QKS655380 QUO655380 REK655380 ROG655380 RYC655380 SHY655380 SRU655380 TBQ655380 TLM655380 TVI655380 UFE655380 UPA655380 UYW655380 VIS655380 VSO655380 WCK655380 WMG655380 WWC655380 U720916 JQ720916 TM720916 ADI720916 ANE720916 AXA720916 BGW720916 BQS720916 CAO720916 CKK720916 CUG720916 DEC720916 DNY720916 DXU720916 EHQ720916 ERM720916 FBI720916 FLE720916 FVA720916 GEW720916 GOS720916 GYO720916 HIK720916 HSG720916 ICC720916 ILY720916 IVU720916 JFQ720916 JPM720916 JZI720916 KJE720916 KTA720916 LCW720916 LMS720916 LWO720916 MGK720916 MQG720916 NAC720916 NJY720916 NTU720916 ODQ720916 ONM720916 OXI720916 PHE720916 PRA720916 QAW720916 QKS720916 QUO720916 REK720916 ROG720916 RYC720916 SHY720916 SRU720916 TBQ720916 TLM720916 TVI720916 UFE720916 UPA720916 UYW720916 VIS720916 VSO720916 WCK720916 WMG720916 WWC720916 U786452 JQ786452 TM786452 ADI786452 ANE786452 AXA786452 BGW786452 BQS786452 CAO786452 CKK786452 CUG786452 DEC786452 DNY786452 DXU786452 EHQ786452 ERM786452 FBI786452 FLE786452 FVA786452 GEW786452 GOS786452 GYO786452 HIK786452 HSG786452 ICC786452 ILY786452 IVU786452 JFQ786452 JPM786452 JZI786452 KJE786452 KTA786452 LCW786452 LMS786452 LWO786452 MGK786452 MQG786452 NAC786452 NJY786452 NTU786452 ODQ786452 ONM786452 OXI786452 PHE786452 PRA786452 QAW786452 QKS786452 QUO786452 REK786452 ROG786452 RYC786452 SHY786452 SRU786452 TBQ786452 TLM786452 TVI786452 UFE786452 UPA786452 UYW786452 VIS786452 VSO786452 WCK786452 WMG786452 WWC786452 U851988 JQ851988 TM851988 ADI851988 ANE851988 AXA851988 BGW851988 BQS851988 CAO851988 CKK851988 CUG851988 DEC851988 DNY851988 DXU851988 EHQ851988 ERM851988 FBI851988 FLE851988 FVA851988 GEW851988 GOS851988 GYO851988 HIK851988 HSG851988 ICC851988 ILY851988 IVU851988 JFQ851988 JPM851988 JZI851988 KJE851988 KTA851988 LCW851988 LMS851988 LWO851988 MGK851988 MQG851988 NAC851988 NJY851988 NTU851988 ODQ851988 ONM851988 OXI851988 PHE851988 PRA851988 QAW851988 QKS851988 QUO851988 REK851988 ROG851988 RYC851988 SHY851988 SRU851988 TBQ851988 TLM851988 TVI851988 UFE851988 UPA851988 UYW851988 VIS851988 VSO851988 WCK851988 WMG851988 WWC851988 U917524 JQ917524 TM917524 ADI917524 ANE917524 AXA917524 BGW917524 BQS917524 CAO917524 CKK917524 CUG917524 DEC917524 DNY917524 DXU917524 EHQ917524 ERM917524 FBI917524 FLE917524 FVA917524 GEW917524 GOS917524 GYO917524 HIK917524 HSG917524 ICC917524 ILY917524 IVU917524 JFQ917524 JPM917524 JZI917524 KJE917524 KTA917524 LCW917524 LMS917524 LWO917524 MGK917524 MQG917524 NAC917524 NJY917524 NTU917524 ODQ917524 ONM917524 OXI917524 PHE917524 PRA917524 QAW917524 QKS917524 QUO917524 REK917524 ROG917524 RYC917524 SHY917524 SRU917524 TBQ917524 TLM917524 TVI917524 UFE917524 UPA917524 UYW917524 VIS917524 VSO917524 WCK917524 WMG917524 WWC917524 U983060 JQ983060 TM983060 ADI983060 ANE983060 AXA983060 BGW983060 BQS983060 CAO983060 CKK983060 CUG983060 DEC983060 DNY983060 DXU983060 EHQ983060 ERM983060 FBI983060 FLE983060 FVA983060 GEW983060 GOS983060 GYO983060 HIK983060 HSG983060 ICC983060 ILY983060 IVU983060 JFQ983060 JPM983060 JZI983060 KJE983060 KTA983060 LCW983060 LMS983060 LWO983060 MGK983060 MQG983060 NAC983060 NJY983060 NTU983060 ODQ983060 ONM983060 OXI983060 PHE983060 PRA983060 QAW983060 QKS983060 QUO983060 REK983060 ROG983060 RYC983060 SHY983060 SRU983060 TBQ983060 TLM983060 TVI983060 UFE983060 UPA983060 UYW983060 VIS983060 VSO983060 WCK983060 WMG983060 U2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57 JM65557 TI65557 ADE65557 ANA65557 AWW65557 BGS65557 BQO65557 CAK65557 CKG65557 CUC65557 DDY65557 DNU65557 DXQ65557 EHM65557 ERI65557 FBE65557 FLA65557 FUW65557 GES65557 GOO65557 GYK65557 HIG65557 HSC65557 IBY65557 ILU65557 IVQ65557 JFM65557 JPI65557 JZE65557 KJA65557 KSW65557 LCS65557 LMO65557 LWK65557 MGG65557 MQC65557 MZY65557 NJU65557 NTQ65557 ODM65557 ONI65557 OXE65557 PHA65557 PQW65557 QAS65557 QKO65557 QUK65557 REG65557 ROC65557 RXY65557 SHU65557 SRQ65557 TBM65557 TLI65557 TVE65557 UFA65557 UOW65557 UYS65557 VIO65557 VSK65557 WCG65557 WMC65557 WVY65557 Q131093 JM131093 TI131093 ADE131093 ANA131093 AWW131093 BGS131093 BQO131093 CAK131093 CKG131093 CUC131093 DDY131093 DNU131093 DXQ131093 EHM131093 ERI131093 FBE131093 FLA131093 FUW131093 GES131093 GOO131093 GYK131093 HIG131093 HSC131093 IBY131093 ILU131093 IVQ131093 JFM131093 JPI131093 JZE131093 KJA131093 KSW131093 LCS131093 LMO131093 LWK131093 MGG131093 MQC131093 MZY131093 NJU131093 NTQ131093 ODM131093 ONI131093 OXE131093 PHA131093 PQW131093 QAS131093 QKO131093 QUK131093 REG131093 ROC131093 RXY131093 SHU131093 SRQ131093 TBM131093 TLI131093 TVE131093 UFA131093 UOW131093 UYS131093 VIO131093 VSK131093 WCG131093 WMC131093 WVY131093 Q196629 JM196629 TI196629 ADE196629 ANA196629 AWW196629 BGS196629 BQO196629 CAK196629 CKG196629 CUC196629 DDY196629 DNU196629 DXQ196629 EHM196629 ERI196629 FBE196629 FLA196629 FUW196629 GES196629 GOO196629 GYK196629 HIG196629 HSC196629 IBY196629 ILU196629 IVQ196629 JFM196629 JPI196629 JZE196629 KJA196629 KSW196629 LCS196629 LMO196629 LWK196629 MGG196629 MQC196629 MZY196629 NJU196629 NTQ196629 ODM196629 ONI196629 OXE196629 PHA196629 PQW196629 QAS196629 QKO196629 QUK196629 REG196629 ROC196629 RXY196629 SHU196629 SRQ196629 TBM196629 TLI196629 TVE196629 UFA196629 UOW196629 UYS196629 VIO196629 VSK196629 WCG196629 WMC196629 WVY196629 Q262165 JM262165 TI262165 ADE262165 ANA262165 AWW262165 BGS262165 BQO262165 CAK262165 CKG262165 CUC262165 DDY262165 DNU262165 DXQ262165 EHM262165 ERI262165 FBE262165 FLA262165 FUW262165 GES262165 GOO262165 GYK262165 HIG262165 HSC262165 IBY262165 ILU262165 IVQ262165 JFM262165 JPI262165 JZE262165 KJA262165 KSW262165 LCS262165 LMO262165 LWK262165 MGG262165 MQC262165 MZY262165 NJU262165 NTQ262165 ODM262165 ONI262165 OXE262165 PHA262165 PQW262165 QAS262165 QKO262165 QUK262165 REG262165 ROC262165 RXY262165 SHU262165 SRQ262165 TBM262165 TLI262165 TVE262165 UFA262165 UOW262165 UYS262165 VIO262165 VSK262165 WCG262165 WMC262165 WVY262165 Q327701 JM327701 TI327701 ADE327701 ANA327701 AWW327701 BGS327701 BQO327701 CAK327701 CKG327701 CUC327701 DDY327701 DNU327701 DXQ327701 EHM327701 ERI327701 FBE327701 FLA327701 FUW327701 GES327701 GOO327701 GYK327701 HIG327701 HSC327701 IBY327701 ILU327701 IVQ327701 JFM327701 JPI327701 JZE327701 KJA327701 KSW327701 LCS327701 LMO327701 LWK327701 MGG327701 MQC327701 MZY327701 NJU327701 NTQ327701 ODM327701 ONI327701 OXE327701 PHA327701 PQW327701 QAS327701 QKO327701 QUK327701 REG327701 ROC327701 RXY327701 SHU327701 SRQ327701 TBM327701 TLI327701 TVE327701 UFA327701 UOW327701 UYS327701 VIO327701 VSK327701 WCG327701 WMC327701 WVY327701 Q393237 JM393237 TI393237 ADE393237 ANA393237 AWW393237 BGS393237 BQO393237 CAK393237 CKG393237 CUC393237 DDY393237 DNU393237 DXQ393237 EHM393237 ERI393237 FBE393237 FLA393237 FUW393237 GES393237 GOO393237 GYK393237 HIG393237 HSC393237 IBY393237 ILU393237 IVQ393237 JFM393237 JPI393237 JZE393237 KJA393237 KSW393237 LCS393237 LMO393237 LWK393237 MGG393237 MQC393237 MZY393237 NJU393237 NTQ393237 ODM393237 ONI393237 OXE393237 PHA393237 PQW393237 QAS393237 QKO393237 QUK393237 REG393237 ROC393237 RXY393237 SHU393237 SRQ393237 TBM393237 TLI393237 TVE393237 UFA393237 UOW393237 UYS393237 VIO393237 VSK393237 WCG393237 WMC393237 WVY393237 Q458773 JM458773 TI458773 ADE458773 ANA458773 AWW458773 BGS458773 BQO458773 CAK458773 CKG458773 CUC458773 DDY458773 DNU458773 DXQ458773 EHM458773 ERI458773 FBE458773 FLA458773 FUW458773 GES458773 GOO458773 GYK458773 HIG458773 HSC458773 IBY458773 ILU458773 IVQ458773 JFM458773 JPI458773 JZE458773 KJA458773 KSW458773 LCS458773 LMO458773 LWK458773 MGG458773 MQC458773 MZY458773 NJU458773 NTQ458773 ODM458773 ONI458773 OXE458773 PHA458773 PQW458773 QAS458773 QKO458773 QUK458773 REG458773 ROC458773 RXY458773 SHU458773 SRQ458773 TBM458773 TLI458773 TVE458773 UFA458773 UOW458773 UYS458773 VIO458773 VSK458773 WCG458773 WMC458773 WVY458773 Q524309 JM524309 TI524309 ADE524309 ANA524309 AWW524309 BGS524309 BQO524309 CAK524309 CKG524309 CUC524309 DDY524309 DNU524309 DXQ524309 EHM524309 ERI524309 FBE524309 FLA524309 FUW524309 GES524309 GOO524309 GYK524309 HIG524309 HSC524309 IBY524309 ILU524309 IVQ524309 JFM524309 JPI524309 JZE524309 KJA524309 KSW524309 LCS524309 LMO524309 LWK524309 MGG524309 MQC524309 MZY524309 NJU524309 NTQ524309 ODM524309 ONI524309 OXE524309 PHA524309 PQW524309 QAS524309 QKO524309 QUK524309 REG524309 ROC524309 RXY524309 SHU524309 SRQ524309 TBM524309 TLI524309 TVE524309 UFA524309 UOW524309 UYS524309 VIO524309 VSK524309 WCG524309 WMC524309 WVY524309 Q589845 JM589845 TI589845 ADE589845 ANA589845 AWW589845 BGS589845 BQO589845 CAK589845 CKG589845 CUC589845 DDY589845 DNU589845 DXQ589845 EHM589845 ERI589845 FBE589845 FLA589845 FUW589845 GES589845 GOO589845 GYK589845 HIG589845 HSC589845 IBY589845 ILU589845 IVQ589845 JFM589845 JPI589845 JZE589845 KJA589845 KSW589845 LCS589845 LMO589845 LWK589845 MGG589845 MQC589845 MZY589845 NJU589845 NTQ589845 ODM589845 ONI589845 OXE589845 PHA589845 PQW589845 QAS589845 QKO589845 QUK589845 REG589845 ROC589845 RXY589845 SHU589845 SRQ589845 TBM589845 TLI589845 TVE589845 UFA589845 UOW589845 UYS589845 VIO589845 VSK589845 WCG589845 WMC589845 WVY589845 Q655381 JM655381 TI655381 ADE655381 ANA655381 AWW655381 BGS655381 BQO655381 CAK655381 CKG655381 CUC655381 DDY655381 DNU655381 DXQ655381 EHM655381 ERI655381 FBE655381 FLA655381 FUW655381 GES655381 GOO655381 GYK655381 HIG655381 HSC655381 IBY655381 ILU655381 IVQ655381 JFM655381 JPI655381 JZE655381 KJA655381 KSW655381 LCS655381 LMO655381 LWK655381 MGG655381 MQC655381 MZY655381 NJU655381 NTQ655381 ODM655381 ONI655381 OXE655381 PHA655381 PQW655381 QAS655381 QKO655381 QUK655381 REG655381 ROC655381 RXY655381 SHU655381 SRQ655381 TBM655381 TLI655381 TVE655381 UFA655381 UOW655381 UYS655381 VIO655381 VSK655381 WCG655381 WMC655381 WVY655381 Q720917 JM720917 TI720917 ADE720917 ANA720917 AWW720917 BGS720917 BQO720917 CAK720917 CKG720917 CUC720917 DDY720917 DNU720917 DXQ720917 EHM720917 ERI720917 FBE720917 FLA720917 FUW720917 GES720917 GOO720917 GYK720917 HIG720917 HSC720917 IBY720917 ILU720917 IVQ720917 JFM720917 JPI720917 JZE720917 KJA720917 KSW720917 LCS720917 LMO720917 LWK720917 MGG720917 MQC720917 MZY720917 NJU720917 NTQ720917 ODM720917 ONI720917 OXE720917 PHA720917 PQW720917 QAS720917 QKO720917 QUK720917 REG720917 ROC720917 RXY720917 SHU720917 SRQ720917 TBM720917 TLI720917 TVE720917 UFA720917 UOW720917 UYS720917 VIO720917 VSK720917 WCG720917 WMC720917 WVY720917 Q786453 JM786453 TI786453 ADE786453 ANA786453 AWW786453 BGS786453 BQO786453 CAK786453 CKG786453 CUC786453 DDY786453 DNU786453 DXQ786453 EHM786453 ERI786453 FBE786453 FLA786453 FUW786453 GES786453 GOO786453 GYK786453 HIG786453 HSC786453 IBY786453 ILU786453 IVQ786453 JFM786453 JPI786453 JZE786453 KJA786453 KSW786453 LCS786453 LMO786453 LWK786453 MGG786453 MQC786453 MZY786453 NJU786453 NTQ786453 ODM786453 ONI786453 OXE786453 PHA786453 PQW786453 QAS786453 QKO786453 QUK786453 REG786453 ROC786453 RXY786453 SHU786453 SRQ786453 TBM786453 TLI786453 TVE786453 UFA786453 UOW786453 UYS786453 VIO786453 VSK786453 WCG786453 WMC786453 WVY786453 Q851989 JM851989 TI851989 ADE851989 ANA851989 AWW851989 BGS851989 BQO851989 CAK851989 CKG851989 CUC851989 DDY851989 DNU851989 DXQ851989 EHM851989 ERI851989 FBE851989 FLA851989 FUW851989 GES851989 GOO851989 GYK851989 HIG851989 HSC851989 IBY851989 ILU851989 IVQ851989 JFM851989 JPI851989 JZE851989 KJA851989 KSW851989 LCS851989 LMO851989 LWK851989 MGG851989 MQC851989 MZY851989 NJU851989 NTQ851989 ODM851989 ONI851989 OXE851989 PHA851989 PQW851989 QAS851989 QKO851989 QUK851989 REG851989 ROC851989 RXY851989 SHU851989 SRQ851989 TBM851989 TLI851989 TVE851989 UFA851989 UOW851989 UYS851989 VIO851989 VSK851989 WCG851989 WMC851989 WVY851989 Q917525 JM917525 TI917525 ADE917525 ANA917525 AWW917525 BGS917525 BQO917525 CAK917525 CKG917525 CUC917525 DDY917525 DNU917525 DXQ917525 EHM917525 ERI917525 FBE917525 FLA917525 FUW917525 GES917525 GOO917525 GYK917525 HIG917525 HSC917525 IBY917525 ILU917525 IVQ917525 JFM917525 JPI917525 JZE917525 KJA917525 KSW917525 LCS917525 LMO917525 LWK917525 MGG917525 MQC917525 MZY917525 NJU917525 NTQ917525 ODM917525 ONI917525 OXE917525 PHA917525 PQW917525 QAS917525 QKO917525 QUK917525 REG917525 ROC917525 RXY917525 SHU917525 SRQ917525 TBM917525 TLI917525 TVE917525 UFA917525 UOW917525 UYS917525 VIO917525 VSK917525 WCG917525 WMC917525 WVY917525 Q983061 JM983061 TI983061 ADE983061 ANA983061 AWW983061 BGS983061 BQO983061 CAK983061 CKG983061 CUC983061 DDY983061 DNU983061 DXQ983061 EHM983061 ERI983061 FBE983061 FLA983061 FUW983061 GES983061 GOO983061 GYK983061 HIG983061 HSC983061 IBY983061 ILU983061 IVQ983061 JFM983061 JPI983061 JZE983061 KJA983061 KSW983061 LCS983061 LMO983061 LWK983061 MGG983061 MQC983061 MZY983061 NJU983061 NTQ983061 ODM983061 ONI983061 OXE983061 PHA983061 PQW983061 QAS983061 QKO983061 QUK983061 REG983061 ROC983061 RXY983061 SHU983061 SRQ983061 TBM983061 TLI983061 TVE983061 UFA983061 UOW983061 UYS983061 VIO983061 VSK983061 WCG983061 WMC983061 WVY983061"/>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 type="decimal" allowBlank="1" showErrorMessage="1" errorTitle="Ошибка" error="Допускается ввод только действительных чисел!" sqref="O24">
      <formula1>-9.99999999999999E+23</formula1>
      <formula2>9.99999999999999E+23</formula2>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7">
    <tabColor indexed="22"/>
  </sheetPr>
  <dimension ref="A1:T19"/>
  <sheetViews>
    <sheetView showGridLines="0" topLeftCell="E1" zoomScaleNormal="100" workbookViewId="0"/>
  </sheetViews>
  <sheetFormatPr defaultColWidth="10.5703125" defaultRowHeight="14.25"/>
  <cols>
    <col min="1" max="1" width="3.7109375" style="560" hidden="1" customWidth="1"/>
    <col min="2" max="4" width="3.7109375" style="554" hidden="1" customWidth="1"/>
    <col min="5" max="5" width="3.7109375" style="500" customWidth="1"/>
    <col min="6" max="6" width="9.7109375" style="493" customWidth="1"/>
    <col min="7" max="7" width="37.7109375" style="493" customWidth="1"/>
    <col min="8" max="8" width="66.85546875" style="493" customWidth="1"/>
    <col min="9" max="9" width="115.7109375" style="493" customWidth="1"/>
    <col min="10" max="11" width="10.5703125" style="554"/>
    <col min="12" max="12" width="11.140625" style="554" customWidth="1"/>
    <col min="13" max="20" width="10.5703125" style="554"/>
    <col min="21" max="16384" width="10.5703125" style="493"/>
  </cols>
  <sheetData>
    <row r="1" spans="1:20" ht="3" customHeight="1">
      <c r="A1" s="560" t="s">
        <v>182</v>
      </c>
    </row>
    <row r="2" spans="1:20" ht="22.5">
      <c r="F2" s="1268" t="s">
        <v>470</v>
      </c>
      <c r="G2" s="1269"/>
      <c r="H2" s="1270"/>
      <c r="I2" s="609"/>
    </row>
    <row r="3" spans="1:20" ht="3" customHeight="1"/>
    <row r="4" spans="1:20" s="539" customFormat="1" ht="11.25">
      <c r="A4" s="559"/>
      <c r="B4" s="559"/>
      <c r="C4" s="559"/>
      <c r="D4" s="559"/>
      <c r="F4" s="1231" t="s">
        <v>445</v>
      </c>
      <c r="G4" s="1231"/>
      <c r="H4" s="1231"/>
      <c r="I4" s="1271" t="s">
        <v>446</v>
      </c>
      <c r="J4" s="559"/>
      <c r="K4" s="559"/>
      <c r="L4" s="559"/>
      <c r="M4" s="559"/>
      <c r="N4" s="559"/>
      <c r="O4" s="559"/>
      <c r="P4" s="559"/>
      <c r="Q4" s="559"/>
      <c r="R4" s="559"/>
      <c r="S4" s="559"/>
      <c r="T4" s="559"/>
    </row>
    <row r="5" spans="1:20" s="539" customFormat="1" ht="11.25" customHeight="1">
      <c r="A5" s="559"/>
      <c r="B5" s="559"/>
      <c r="C5" s="559"/>
      <c r="D5" s="559"/>
      <c r="F5" s="575" t="s">
        <v>91</v>
      </c>
      <c r="G5" s="587" t="s">
        <v>448</v>
      </c>
      <c r="H5" s="574" t="s">
        <v>439</v>
      </c>
      <c r="I5" s="1271"/>
      <c r="J5" s="559"/>
      <c r="K5" s="559"/>
      <c r="L5" s="559"/>
      <c r="M5" s="559"/>
      <c r="N5" s="559"/>
      <c r="O5" s="559"/>
      <c r="P5" s="559"/>
      <c r="Q5" s="559"/>
      <c r="R5" s="559"/>
      <c r="S5" s="559"/>
      <c r="T5" s="559"/>
    </row>
    <row r="6" spans="1:20" s="539" customFormat="1" ht="12" customHeight="1">
      <c r="A6" s="559"/>
      <c r="B6" s="559"/>
      <c r="C6" s="559"/>
      <c r="D6" s="559"/>
      <c r="F6" s="576" t="s">
        <v>92</v>
      </c>
      <c r="G6" s="578">
        <v>2</v>
      </c>
      <c r="H6" s="579">
        <v>3</v>
      </c>
      <c r="I6" s="577">
        <v>4</v>
      </c>
      <c r="J6" s="559">
        <v>4</v>
      </c>
      <c r="K6" s="559"/>
      <c r="L6" s="559"/>
      <c r="M6" s="559"/>
      <c r="N6" s="559"/>
      <c r="O6" s="559"/>
      <c r="P6" s="559"/>
      <c r="Q6" s="559"/>
      <c r="R6" s="559"/>
      <c r="S6" s="559"/>
      <c r="T6" s="559"/>
    </row>
    <row r="7" spans="1:20" s="539" customFormat="1" ht="18.75">
      <c r="A7" s="559"/>
      <c r="B7" s="559"/>
      <c r="C7" s="559"/>
      <c r="D7" s="559"/>
      <c r="F7" s="585">
        <v>1</v>
      </c>
      <c r="G7" s="601" t="s">
        <v>471</v>
      </c>
      <c r="H7" s="573" t="str">
        <f>IF(dateCh="","",dateCh)</f>
        <v>11.05.2022</v>
      </c>
      <c r="I7" s="550" t="s">
        <v>472</v>
      </c>
      <c r="J7" s="584"/>
      <c r="K7" s="559"/>
      <c r="L7" s="559"/>
      <c r="M7" s="559"/>
      <c r="N7" s="559"/>
      <c r="O7" s="559"/>
      <c r="P7" s="559"/>
      <c r="Q7" s="559"/>
      <c r="R7" s="559"/>
      <c r="S7" s="559"/>
      <c r="T7" s="559"/>
    </row>
    <row r="8" spans="1:20" s="539" customFormat="1" ht="45">
      <c r="A8" s="1272">
        <v>1</v>
      </c>
      <c r="B8" s="559"/>
      <c r="C8" s="559"/>
      <c r="D8" s="559"/>
      <c r="F8" s="585" t="str">
        <f>"2." &amp;mergeValue(A8)</f>
        <v>2.1</v>
      </c>
      <c r="G8" s="601" t="s">
        <v>473</v>
      </c>
      <c r="H8" s="573"/>
      <c r="I8" s="550" t="s">
        <v>568</v>
      </c>
      <c r="J8" s="584"/>
      <c r="K8" s="559"/>
      <c r="L8" s="559"/>
      <c r="M8" s="559"/>
      <c r="N8" s="559"/>
      <c r="O8" s="559"/>
      <c r="P8" s="559"/>
      <c r="Q8" s="559"/>
      <c r="R8" s="559"/>
      <c r="S8" s="559"/>
      <c r="T8" s="559"/>
    </row>
    <row r="9" spans="1:20" s="539" customFormat="1" ht="22.5">
      <c r="A9" s="1272"/>
      <c r="B9" s="559"/>
      <c r="C9" s="559"/>
      <c r="D9" s="559"/>
      <c r="F9" s="585" t="str">
        <f>"3." &amp;mergeValue(A9)</f>
        <v>3.1</v>
      </c>
      <c r="G9" s="601" t="s">
        <v>474</v>
      </c>
      <c r="H9" s="573"/>
      <c r="I9" s="550" t="s">
        <v>566</v>
      </c>
      <c r="J9" s="584"/>
      <c r="K9" s="559"/>
      <c r="L9" s="559"/>
      <c r="M9" s="559"/>
      <c r="N9" s="559"/>
      <c r="O9" s="559"/>
      <c r="P9" s="559"/>
      <c r="Q9" s="559"/>
      <c r="R9" s="559"/>
      <c r="S9" s="559"/>
      <c r="T9" s="559"/>
    </row>
    <row r="10" spans="1:20" s="539" customFormat="1" ht="22.5">
      <c r="A10" s="1272"/>
      <c r="B10" s="559"/>
      <c r="C10" s="559"/>
      <c r="D10" s="559"/>
      <c r="F10" s="585" t="str">
        <f>"4."&amp;mergeValue(A10)</f>
        <v>4.1</v>
      </c>
      <c r="G10" s="601" t="s">
        <v>475</v>
      </c>
      <c r="H10" s="574" t="s">
        <v>449</v>
      </c>
      <c r="I10" s="550"/>
      <c r="J10" s="584"/>
      <c r="K10" s="559"/>
      <c r="L10" s="559"/>
      <c r="M10" s="559"/>
      <c r="N10" s="559"/>
      <c r="O10" s="559"/>
      <c r="P10" s="559"/>
      <c r="Q10" s="559"/>
      <c r="R10" s="559"/>
      <c r="S10" s="559"/>
      <c r="T10" s="559"/>
    </row>
    <row r="11" spans="1:20" s="539" customFormat="1" ht="18.75">
      <c r="A11" s="1272"/>
      <c r="B11" s="1272">
        <v>1</v>
      </c>
      <c r="C11" s="592"/>
      <c r="D11" s="592"/>
      <c r="F11" s="585" t="str">
        <f>"4."&amp;mergeValue(A11) &amp;"."&amp;mergeValue(B11)</f>
        <v>4.1.1</v>
      </c>
      <c r="G11" s="580" t="s">
        <v>570</v>
      </c>
      <c r="H11" s="573" t="str">
        <f>IF(region_name="","",region_name)</f>
        <v>Челябинская область</v>
      </c>
      <c r="I11" s="550" t="s">
        <v>478</v>
      </c>
      <c r="J11" s="584"/>
      <c r="K11" s="559"/>
      <c r="L11" s="559"/>
      <c r="M11" s="559"/>
      <c r="N11" s="559"/>
      <c r="O11" s="559"/>
      <c r="P11" s="559"/>
      <c r="Q11" s="559"/>
      <c r="R11" s="559"/>
      <c r="S11" s="559"/>
      <c r="T11" s="559"/>
    </row>
    <row r="12" spans="1:20" s="539" customFormat="1" ht="22.5">
      <c r="A12" s="1272"/>
      <c r="B12" s="1272"/>
      <c r="C12" s="1272">
        <v>1</v>
      </c>
      <c r="D12" s="592"/>
      <c r="F12" s="585" t="str">
        <f>"4."&amp;mergeValue(A12) &amp;"."&amp;mergeValue(B12)&amp;"."&amp;mergeValue(C12)</f>
        <v>4.1.1.1</v>
      </c>
      <c r="G12" s="591" t="s">
        <v>476</v>
      </c>
      <c r="H12" s="573"/>
      <c r="I12" s="550" t="s">
        <v>479</v>
      </c>
      <c r="J12" s="584"/>
      <c r="K12" s="559"/>
      <c r="L12" s="559"/>
      <c r="M12" s="559"/>
      <c r="N12" s="559"/>
      <c r="O12" s="559"/>
      <c r="P12" s="559"/>
      <c r="Q12" s="559"/>
      <c r="R12" s="559"/>
      <c r="S12" s="559"/>
      <c r="T12" s="559"/>
    </row>
    <row r="13" spans="1:20" s="539" customFormat="1" ht="39" customHeight="1">
      <c r="A13" s="1272"/>
      <c r="B13" s="1272"/>
      <c r="C13" s="1272"/>
      <c r="D13" s="592">
        <v>1</v>
      </c>
      <c r="F13" s="585" t="str">
        <f>"4."&amp;mergeValue(A13) &amp;"."&amp;mergeValue(B13)&amp;"."&amp;mergeValue(C13)&amp;"."&amp;mergeValue(D13)</f>
        <v>4.1.1.1.1</v>
      </c>
      <c r="G13" s="602" t="s">
        <v>477</v>
      </c>
      <c r="H13" s="573"/>
      <c r="I13" s="1273" t="s">
        <v>569</v>
      </c>
      <c r="J13" s="584"/>
      <c r="K13" s="559"/>
      <c r="L13" s="559"/>
      <c r="M13" s="559"/>
      <c r="N13" s="559"/>
      <c r="O13" s="559"/>
      <c r="P13" s="559"/>
      <c r="Q13" s="559"/>
      <c r="R13" s="559"/>
      <c r="S13" s="559"/>
      <c r="T13" s="559"/>
    </row>
    <row r="14" spans="1:20" s="539" customFormat="1" ht="18.75">
      <c r="A14" s="1272"/>
      <c r="B14" s="1272"/>
      <c r="C14" s="1272"/>
      <c r="D14" s="592"/>
      <c r="F14" s="588"/>
      <c r="G14" s="520" t="s">
        <v>4</v>
      </c>
      <c r="H14" s="593"/>
      <c r="I14" s="1273"/>
      <c r="J14" s="584"/>
      <c r="K14" s="559"/>
      <c r="L14" s="559"/>
      <c r="M14" s="559"/>
      <c r="N14" s="559"/>
      <c r="O14" s="559"/>
      <c r="P14" s="559"/>
      <c r="Q14" s="559"/>
      <c r="R14" s="559"/>
      <c r="S14" s="559"/>
      <c r="T14" s="559"/>
    </row>
    <row r="15" spans="1:20" s="539" customFormat="1" ht="18.75">
      <c r="A15" s="1272"/>
      <c r="B15" s="1272"/>
      <c r="C15" s="592"/>
      <c r="D15" s="592"/>
      <c r="F15" s="603"/>
      <c r="G15" s="546" t="s">
        <v>401</v>
      </c>
      <c r="H15" s="604"/>
      <c r="I15" s="605"/>
      <c r="J15" s="584"/>
      <c r="K15" s="559"/>
      <c r="L15" s="559"/>
      <c r="M15" s="559"/>
      <c r="N15" s="559"/>
      <c r="O15" s="559"/>
      <c r="P15" s="559"/>
      <c r="Q15" s="559"/>
      <c r="R15" s="559"/>
      <c r="S15" s="559"/>
      <c r="T15" s="559"/>
    </row>
    <row r="16" spans="1:20" s="539" customFormat="1" ht="18.75">
      <c r="A16" s="1272"/>
      <c r="B16" s="559"/>
      <c r="C16" s="559"/>
      <c r="D16" s="559"/>
      <c r="F16" s="588"/>
      <c r="G16" s="528" t="s">
        <v>483</v>
      </c>
      <c r="H16" s="589"/>
      <c r="I16" s="590"/>
      <c r="J16" s="584"/>
      <c r="K16" s="559"/>
      <c r="L16" s="559"/>
      <c r="M16" s="559"/>
      <c r="N16" s="559"/>
      <c r="O16" s="559"/>
      <c r="P16" s="559"/>
      <c r="Q16" s="559"/>
      <c r="R16" s="559"/>
      <c r="S16" s="559"/>
      <c r="T16" s="559"/>
    </row>
    <row r="17" spans="1:20" s="539" customFormat="1" ht="18.75">
      <c r="A17" s="559"/>
      <c r="B17" s="559"/>
      <c r="C17" s="559"/>
      <c r="D17" s="559"/>
      <c r="F17" s="588"/>
      <c r="G17" s="535" t="s">
        <v>482</v>
      </c>
      <c r="H17" s="589"/>
      <c r="I17" s="590"/>
      <c r="J17" s="584"/>
      <c r="K17" s="559"/>
      <c r="L17" s="559"/>
      <c r="M17" s="559"/>
      <c r="N17" s="559"/>
      <c r="O17" s="559"/>
      <c r="P17" s="559"/>
      <c r="Q17" s="559"/>
      <c r="R17" s="559"/>
      <c r="S17" s="559"/>
      <c r="T17" s="559"/>
    </row>
    <row r="18" spans="1:20" s="582" customFormat="1" ht="3" customHeight="1">
      <c r="A18" s="583"/>
      <c r="B18" s="583"/>
      <c r="C18" s="583"/>
      <c r="D18" s="583"/>
      <c r="F18" s="594"/>
      <c r="G18" s="595"/>
      <c r="H18" s="596"/>
      <c r="I18" s="597"/>
      <c r="J18" s="583"/>
      <c r="K18" s="583"/>
      <c r="L18" s="583"/>
      <c r="M18" s="583"/>
      <c r="N18" s="583"/>
      <c r="O18" s="583"/>
      <c r="P18" s="583"/>
      <c r="Q18" s="583"/>
      <c r="R18" s="583"/>
      <c r="S18" s="583"/>
      <c r="T18" s="583"/>
    </row>
    <row r="19" spans="1:20" s="582" customFormat="1" ht="15" customHeight="1">
      <c r="A19" s="583"/>
      <c r="B19" s="583"/>
      <c r="C19" s="583"/>
      <c r="D19" s="583"/>
      <c r="F19" s="581"/>
      <c r="G19" s="1267" t="s">
        <v>571</v>
      </c>
      <c r="H19" s="1267"/>
      <c r="I19" s="563"/>
      <c r="J19" s="583"/>
      <c r="K19" s="583"/>
      <c r="L19" s="583"/>
      <c r="M19" s="583"/>
      <c r="N19" s="583"/>
      <c r="O19" s="583"/>
      <c r="P19" s="583"/>
      <c r="Q19" s="583"/>
      <c r="R19" s="583"/>
      <c r="S19" s="583"/>
      <c r="T19" s="583"/>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7">
    <tabColor rgb="FFEAEBEE"/>
    <pageSetUpPr fitToPage="1"/>
  </sheetPr>
  <dimension ref="A1:AI34"/>
  <sheetViews>
    <sheetView showGridLines="0" topLeftCell="I4" zoomScaleNormal="100" workbookViewId="0"/>
  </sheetViews>
  <sheetFormatPr defaultColWidth="10.5703125" defaultRowHeight="14.25"/>
  <cols>
    <col min="1" max="6" width="10.5703125" style="470" hidden="1" customWidth="1"/>
    <col min="7" max="8" width="9.140625" style="476" hidden="1" customWidth="1"/>
    <col min="9" max="9" width="3.7109375" style="453" customWidth="1"/>
    <col min="10" max="11" width="3.7109375" style="452" customWidth="1"/>
    <col min="12" max="12" width="12.7109375" style="446" customWidth="1"/>
    <col min="13" max="13" width="44.7109375" style="446" customWidth="1"/>
    <col min="14" max="14" width="2" style="446" hidden="1" customWidth="1"/>
    <col min="15" max="17" width="23.7109375" style="446" hidden="1" customWidth="1"/>
    <col min="18" max="18" width="11.7109375" style="446" customWidth="1"/>
    <col min="19" max="19" width="3.7109375" style="446" customWidth="1"/>
    <col min="20" max="20" width="11.7109375" style="446" customWidth="1"/>
    <col min="21" max="21" width="8.5703125" style="446" hidden="1" customWidth="1"/>
    <col min="22" max="22" width="4.7109375" style="446" customWidth="1"/>
    <col min="23" max="23" width="115.7109375" style="446" customWidth="1"/>
    <col min="24" max="34" width="10.5703125" style="470"/>
    <col min="35" max="256" width="10.5703125" style="446"/>
    <col min="257" max="264" width="0" style="446" hidden="1" customWidth="1"/>
    <col min="265" max="267" width="3.7109375" style="446" customWidth="1"/>
    <col min="268" max="268" width="12.7109375" style="446" customWidth="1"/>
    <col min="269" max="269" width="47.42578125" style="446" customWidth="1"/>
    <col min="270" max="273" width="0" style="446" hidden="1" customWidth="1"/>
    <col min="274" max="274" width="11.7109375" style="446" customWidth="1"/>
    <col min="275" max="275" width="6.42578125" style="446" bestFit="1" customWidth="1"/>
    <col min="276" max="276" width="11.7109375" style="446" customWidth="1"/>
    <col min="277" max="277" width="0" style="446" hidden="1" customWidth="1"/>
    <col min="278" max="278" width="3.7109375" style="446" customWidth="1"/>
    <col min="279" max="279" width="11.140625" style="446" bestFit="1" customWidth="1"/>
    <col min="280" max="512" width="10.5703125" style="446"/>
    <col min="513" max="520" width="0" style="446" hidden="1" customWidth="1"/>
    <col min="521" max="523" width="3.7109375" style="446" customWidth="1"/>
    <col min="524" max="524" width="12.7109375" style="446" customWidth="1"/>
    <col min="525" max="525" width="47.42578125" style="446" customWidth="1"/>
    <col min="526" max="529" width="0" style="446" hidden="1" customWidth="1"/>
    <col min="530" max="530" width="11.7109375" style="446" customWidth="1"/>
    <col min="531" max="531" width="6.42578125" style="446" bestFit="1" customWidth="1"/>
    <col min="532" max="532" width="11.7109375" style="446" customWidth="1"/>
    <col min="533" max="533" width="0" style="446" hidden="1" customWidth="1"/>
    <col min="534" max="534" width="3.7109375" style="446" customWidth="1"/>
    <col min="535" max="535" width="11.140625" style="446" bestFit="1" customWidth="1"/>
    <col min="536" max="768" width="10.5703125" style="446"/>
    <col min="769" max="776" width="0" style="446" hidden="1" customWidth="1"/>
    <col min="777" max="779" width="3.7109375" style="446" customWidth="1"/>
    <col min="780" max="780" width="12.7109375" style="446" customWidth="1"/>
    <col min="781" max="781" width="47.42578125" style="446" customWidth="1"/>
    <col min="782" max="785" width="0" style="446" hidden="1" customWidth="1"/>
    <col min="786" max="786" width="11.7109375" style="446" customWidth="1"/>
    <col min="787" max="787" width="6.42578125" style="446" bestFit="1" customWidth="1"/>
    <col min="788" max="788" width="11.7109375" style="446" customWidth="1"/>
    <col min="789" max="789" width="0" style="446" hidden="1" customWidth="1"/>
    <col min="790" max="790" width="3.7109375" style="446" customWidth="1"/>
    <col min="791" max="791" width="11.140625" style="446" bestFit="1" customWidth="1"/>
    <col min="792" max="1024" width="10.5703125" style="446"/>
    <col min="1025" max="1032" width="0" style="446" hidden="1" customWidth="1"/>
    <col min="1033" max="1035" width="3.7109375" style="446" customWidth="1"/>
    <col min="1036" max="1036" width="12.7109375" style="446" customWidth="1"/>
    <col min="1037" max="1037" width="47.42578125" style="446" customWidth="1"/>
    <col min="1038" max="1041" width="0" style="446" hidden="1" customWidth="1"/>
    <col min="1042" max="1042" width="11.7109375" style="446" customWidth="1"/>
    <col min="1043" max="1043" width="6.42578125" style="446" bestFit="1" customWidth="1"/>
    <col min="1044" max="1044" width="11.7109375" style="446" customWidth="1"/>
    <col min="1045" max="1045" width="0" style="446" hidden="1" customWidth="1"/>
    <col min="1046" max="1046" width="3.7109375" style="446" customWidth="1"/>
    <col min="1047" max="1047" width="11.140625" style="446" bestFit="1" customWidth="1"/>
    <col min="1048" max="1280" width="10.5703125" style="446"/>
    <col min="1281" max="1288" width="0" style="446" hidden="1" customWidth="1"/>
    <col min="1289" max="1291" width="3.7109375" style="446" customWidth="1"/>
    <col min="1292" max="1292" width="12.7109375" style="446" customWidth="1"/>
    <col min="1293" max="1293" width="47.42578125" style="446" customWidth="1"/>
    <col min="1294" max="1297" width="0" style="446" hidden="1" customWidth="1"/>
    <col min="1298" max="1298" width="11.7109375" style="446" customWidth="1"/>
    <col min="1299" max="1299" width="6.42578125" style="446" bestFit="1" customWidth="1"/>
    <col min="1300" max="1300" width="11.7109375" style="446" customWidth="1"/>
    <col min="1301" max="1301" width="0" style="446" hidden="1" customWidth="1"/>
    <col min="1302" max="1302" width="3.7109375" style="446" customWidth="1"/>
    <col min="1303" max="1303" width="11.140625" style="446" bestFit="1" customWidth="1"/>
    <col min="1304" max="1536" width="10.5703125" style="446"/>
    <col min="1537" max="1544" width="0" style="446" hidden="1" customWidth="1"/>
    <col min="1545" max="1547" width="3.7109375" style="446" customWidth="1"/>
    <col min="1548" max="1548" width="12.7109375" style="446" customWidth="1"/>
    <col min="1549" max="1549" width="47.42578125" style="446" customWidth="1"/>
    <col min="1550" max="1553" width="0" style="446" hidden="1" customWidth="1"/>
    <col min="1554" max="1554" width="11.7109375" style="446" customWidth="1"/>
    <col min="1555" max="1555" width="6.42578125" style="446" bestFit="1" customWidth="1"/>
    <col min="1556" max="1556" width="11.7109375" style="446" customWidth="1"/>
    <col min="1557" max="1557" width="0" style="446" hidden="1" customWidth="1"/>
    <col min="1558" max="1558" width="3.7109375" style="446" customWidth="1"/>
    <col min="1559" max="1559" width="11.140625" style="446" bestFit="1" customWidth="1"/>
    <col min="1560" max="1792" width="10.5703125" style="446"/>
    <col min="1793" max="1800" width="0" style="446" hidden="1" customWidth="1"/>
    <col min="1801" max="1803" width="3.7109375" style="446" customWidth="1"/>
    <col min="1804" max="1804" width="12.7109375" style="446" customWidth="1"/>
    <col min="1805" max="1805" width="47.42578125" style="446" customWidth="1"/>
    <col min="1806" max="1809" width="0" style="446" hidden="1" customWidth="1"/>
    <col min="1810" max="1810" width="11.7109375" style="446" customWidth="1"/>
    <col min="1811" max="1811" width="6.42578125" style="446" bestFit="1" customWidth="1"/>
    <col min="1812" max="1812" width="11.7109375" style="446" customWidth="1"/>
    <col min="1813" max="1813" width="0" style="446" hidden="1" customWidth="1"/>
    <col min="1814" max="1814" width="3.7109375" style="446" customWidth="1"/>
    <col min="1815" max="1815" width="11.140625" style="446" bestFit="1" customWidth="1"/>
    <col min="1816" max="2048" width="10.5703125" style="446"/>
    <col min="2049" max="2056" width="0" style="446" hidden="1" customWidth="1"/>
    <col min="2057" max="2059" width="3.7109375" style="446" customWidth="1"/>
    <col min="2060" max="2060" width="12.7109375" style="446" customWidth="1"/>
    <col min="2061" max="2061" width="47.42578125" style="446" customWidth="1"/>
    <col min="2062" max="2065" width="0" style="446" hidden="1" customWidth="1"/>
    <col min="2066" max="2066" width="11.7109375" style="446" customWidth="1"/>
    <col min="2067" max="2067" width="6.42578125" style="446" bestFit="1" customWidth="1"/>
    <col min="2068" max="2068" width="11.7109375" style="446" customWidth="1"/>
    <col min="2069" max="2069" width="0" style="446" hidden="1" customWidth="1"/>
    <col min="2070" max="2070" width="3.7109375" style="446" customWidth="1"/>
    <col min="2071" max="2071" width="11.140625" style="446" bestFit="1" customWidth="1"/>
    <col min="2072" max="2304" width="10.5703125" style="446"/>
    <col min="2305" max="2312" width="0" style="446" hidden="1" customWidth="1"/>
    <col min="2313" max="2315" width="3.7109375" style="446" customWidth="1"/>
    <col min="2316" max="2316" width="12.7109375" style="446" customWidth="1"/>
    <col min="2317" max="2317" width="47.42578125" style="446" customWidth="1"/>
    <col min="2318" max="2321" width="0" style="446" hidden="1" customWidth="1"/>
    <col min="2322" max="2322" width="11.7109375" style="446" customWidth="1"/>
    <col min="2323" max="2323" width="6.42578125" style="446" bestFit="1" customWidth="1"/>
    <col min="2324" max="2324" width="11.7109375" style="446" customWidth="1"/>
    <col min="2325" max="2325" width="0" style="446" hidden="1" customWidth="1"/>
    <col min="2326" max="2326" width="3.7109375" style="446" customWidth="1"/>
    <col min="2327" max="2327" width="11.140625" style="446" bestFit="1" customWidth="1"/>
    <col min="2328" max="2560" width="10.5703125" style="446"/>
    <col min="2561" max="2568" width="0" style="446" hidden="1" customWidth="1"/>
    <col min="2569" max="2571" width="3.7109375" style="446" customWidth="1"/>
    <col min="2572" max="2572" width="12.7109375" style="446" customWidth="1"/>
    <col min="2573" max="2573" width="47.42578125" style="446" customWidth="1"/>
    <col min="2574" max="2577" width="0" style="446" hidden="1" customWidth="1"/>
    <col min="2578" max="2578" width="11.7109375" style="446" customWidth="1"/>
    <col min="2579" max="2579" width="6.42578125" style="446" bestFit="1" customWidth="1"/>
    <col min="2580" max="2580" width="11.7109375" style="446" customWidth="1"/>
    <col min="2581" max="2581" width="0" style="446" hidden="1" customWidth="1"/>
    <col min="2582" max="2582" width="3.7109375" style="446" customWidth="1"/>
    <col min="2583" max="2583" width="11.140625" style="446" bestFit="1" customWidth="1"/>
    <col min="2584" max="2816" width="10.5703125" style="446"/>
    <col min="2817" max="2824" width="0" style="446" hidden="1" customWidth="1"/>
    <col min="2825" max="2827" width="3.7109375" style="446" customWidth="1"/>
    <col min="2828" max="2828" width="12.7109375" style="446" customWidth="1"/>
    <col min="2829" max="2829" width="47.42578125" style="446" customWidth="1"/>
    <col min="2830" max="2833" width="0" style="446" hidden="1" customWidth="1"/>
    <col min="2834" max="2834" width="11.7109375" style="446" customWidth="1"/>
    <col min="2835" max="2835" width="6.42578125" style="446" bestFit="1" customWidth="1"/>
    <col min="2836" max="2836" width="11.7109375" style="446" customWidth="1"/>
    <col min="2837" max="2837" width="0" style="446" hidden="1" customWidth="1"/>
    <col min="2838" max="2838" width="3.7109375" style="446" customWidth="1"/>
    <col min="2839" max="2839" width="11.140625" style="446" bestFit="1" customWidth="1"/>
    <col min="2840" max="3072" width="10.5703125" style="446"/>
    <col min="3073" max="3080" width="0" style="446" hidden="1" customWidth="1"/>
    <col min="3081" max="3083" width="3.7109375" style="446" customWidth="1"/>
    <col min="3084" max="3084" width="12.7109375" style="446" customWidth="1"/>
    <col min="3085" max="3085" width="47.42578125" style="446" customWidth="1"/>
    <col min="3086" max="3089" width="0" style="446" hidden="1" customWidth="1"/>
    <col min="3090" max="3090" width="11.7109375" style="446" customWidth="1"/>
    <col min="3091" max="3091" width="6.42578125" style="446" bestFit="1" customWidth="1"/>
    <col min="3092" max="3092" width="11.7109375" style="446" customWidth="1"/>
    <col min="3093" max="3093" width="0" style="446" hidden="1" customWidth="1"/>
    <col min="3094" max="3094" width="3.7109375" style="446" customWidth="1"/>
    <col min="3095" max="3095" width="11.140625" style="446" bestFit="1" customWidth="1"/>
    <col min="3096" max="3328" width="10.5703125" style="446"/>
    <col min="3329" max="3336" width="0" style="446" hidden="1" customWidth="1"/>
    <col min="3337" max="3339" width="3.7109375" style="446" customWidth="1"/>
    <col min="3340" max="3340" width="12.7109375" style="446" customWidth="1"/>
    <col min="3341" max="3341" width="47.42578125" style="446" customWidth="1"/>
    <col min="3342" max="3345" width="0" style="446" hidden="1" customWidth="1"/>
    <col min="3346" max="3346" width="11.7109375" style="446" customWidth="1"/>
    <col min="3347" max="3347" width="6.42578125" style="446" bestFit="1" customWidth="1"/>
    <col min="3348" max="3348" width="11.7109375" style="446" customWidth="1"/>
    <col min="3349" max="3349" width="0" style="446" hidden="1" customWidth="1"/>
    <col min="3350" max="3350" width="3.7109375" style="446" customWidth="1"/>
    <col min="3351" max="3351" width="11.140625" style="446" bestFit="1" customWidth="1"/>
    <col min="3352" max="3584" width="10.5703125" style="446"/>
    <col min="3585" max="3592" width="0" style="446" hidden="1" customWidth="1"/>
    <col min="3593" max="3595" width="3.7109375" style="446" customWidth="1"/>
    <col min="3596" max="3596" width="12.7109375" style="446" customWidth="1"/>
    <col min="3597" max="3597" width="47.42578125" style="446" customWidth="1"/>
    <col min="3598" max="3601" width="0" style="446" hidden="1" customWidth="1"/>
    <col min="3602" max="3602" width="11.7109375" style="446" customWidth="1"/>
    <col min="3603" max="3603" width="6.42578125" style="446" bestFit="1" customWidth="1"/>
    <col min="3604" max="3604" width="11.7109375" style="446" customWidth="1"/>
    <col min="3605" max="3605" width="0" style="446" hidden="1" customWidth="1"/>
    <col min="3606" max="3606" width="3.7109375" style="446" customWidth="1"/>
    <col min="3607" max="3607" width="11.140625" style="446" bestFit="1" customWidth="1"/>
    <col min="3608" max="3840" width="10.5703125" style="446"/>
    <col min="3841" max="3848" width="0" style="446" hidden="1" customWidth="1"/>
    <col min="3849" max="3851" width="3.7109375" style="446" customWidth="1"/>
    <col min="3852" max="3852" width="12.7109375" style="446" customWidth="1"/>
    <col min="3853" max="3853" width="47.42578125" style="446" customWidth="1"/>
    <col min="3854" max="3857" width="0" style="446" hidden="1" customWidth="1"/>
    <col min="3858" max="3858" width="11.7109375" style="446" customWidth="1"/>
    <col min="3859" max="3859" width="6.42578125" style="446" bestFit="1" customWidth="1"/>
    <col min="3860" max="3860" width="11.7109375" style="446" customWidth="1"/>
    <col min="3861" max="3861" width="0" style="446" hidden="1" customWidth="1"/>
    <col min="3862" max="3862" width="3.7109375" style="446" customWidth="1"/>
    <col min="3863" max="3863" width="11.140625" style="446" bestFit="1" customWidth="1"/>
    <col min="3864" max="4096" width="10.5703125" style="446"/>
    <col min="4097" max="4104" width="0" style="446" hidden="1" customWidth="1"/>
    <col min="4105" max="4107" width="3.7109375" style="446" customWidth="1"/>
    <col min="4108" max="4108" width="12.7109375" style="446" customWidth="1"/>
    <col min="4109" max="4109" width="47.42578125" style="446" customWidth="1"/>
    <col min="4110" max="4113" width="0" style="446" hidden="1" customWidth="1"/>
    <col min="4114" max="4114" width="11.7109375" style="446" customWidth="1"/>
    <col min="4115" max="4115" width="6.42578125" style="446" bestFit="1" customWidth="1"/>
    <col min="4116" max="4116" width="11.7109375" style="446" customWidth="1"/>
    <col min="4117" max="4117" width="0" style="446" hidden="1" customWidth="1"/>
    <col min="4118" max="4118" width="3.7109375" style="446" customWidth="1"/>
    <col min="4119" max="4119" width="11.140625" style="446" bestFit="1" customWidth="1"/>
    <col min="4120" max="4352" width="10.5703125" style="446"/>
    <col min="4353" max="4360" width="0" style="446" hidden="1" customWidth="1"/>
    <col min="4361" max="4363" width="3.7109375" style="446" customWidth="1"/>
    <col min="4364" max="4364" width="12.7109375" style="446" customWidth="1"/>
    <col min="4365" max="4365" width="47.42578125" style="446" customWidth="1"/>
    <col min="4366" max="4369" width="0" style="446" hidden="1" customWidth="1"/>
    <col min="4370" max="4370" width="11.7109375" style="446" customWidth="1"/>
    <col min="4371" max="4371" width="6.42578125" style="446" bestFit="1" customWidth="1"/>
    <col min="4372" max="4372" width="11.7109375" style="446" customWidth="1"/>
    <col min="4373" max="4373" width="0" style="446" hidden="1" customWidth="1"/>
    <col min="4374" max="4374" width="3.7109375" style="446" customWidth="1"/>
    <col min="4375" max="4375" width="11.140625" style="446" bestFit="1" customWidth="1"/>
    <col min="4376" max="4608" width="10.5703125" style="446"/>
    <col min="4609" max="4616" width="0" style="446" hidden="1" customWidth="1"/>
    <col min="4617" max="4619" width="3.7109375" style="446" customWidth="1"/>
    <col min="4620" max="4620" width="12.7109375" style="446" customWidth="1"/>
    <col min="4621" max="4621" width="47.42578125" style="446" customWidth="1"/>
    <col min="4622" max="4625" width="0" style="446" hidden="1" customWidth="1"/>
    <col min="4626" max="4626" width="11.7109375" style="446" customWidth="1"/>
    <col min="4627" max="4627" width="6.42578125" style="446" bestFit="1" customWidth="1"/>
    <col min="4628" max="4628" width="11.7109375" style="446" customWidth="1"/>
    <col min="4629" max="4629" width="0" style="446" hidden="1" customWidth="1"/>
    <col min="4630" max="4630" width="3.7109375" style="446" customWidth="1"/>
    <col min="4631" max="4631" width="11.140625" style="446" bestFit="1" customWidth="1"/>
    <col min="4632" max="4864" width="10.5703125" style="446"/>
    <col min="4865" max="4872" width="0" style="446" hidden="1" customWidth="1"/>
    <col min="4873" max="4875" width="3.7109375" style="446" customWidth="1"/>
    <col min="4876" max="4876" width="12.7109375" style="446" customWidth="1"/>
    <col min="4877" max="4877" width="47.42578125" style="446" customWidth="1"/>
    <col min="4878" max="4881" width="0" style="446" hidden="1" customWidth="1"/>
    <col min="4882" max="4882" width="11.7109375" style="446" customWidth="1"/>
    <col min="4883" max="4883" width="6.42578125" style="446" bestFit="1" customWidth="1"/>
    <col min="4884" max="4884" width="11.7109375" style="446" customWidth="1"/>
    <col min="4885" max="4885" width="0" style="446" hidden="1" customWidth="1"/>
    <col min="4886" max="4886" width="3.7109375" style="446" customWidth="1"/>
    <col min="4887" max="4887" width="11.140625" style="446" bestFit="1" customWidth="1"/>
    <col min="4888" max="5120" width="10.5703125" style="446"/>
    <col min="5121" max="5128" width="0" style="446" hidden="1" customWidth="1"/>
    <col min="5129" max="5131" width="3.7109375" style="446" customWidth="1"/>
    <col min="5132" max="5132" width="12.7109375" style="446" customWidth="1"/>
    <col min="5133" max="5133" width="47.42578125" style="446" customWidth="1"/>
    <col min="5134" max="5137" width="0" style="446" hidden="1" customWidth="1"/>
    <col min="5138" max="5138" width="11.7109375" style="446" customWidth="1"/>
    <col min="5139" max="5139" width="6.42578125" style="446" bestFit="1" customWidth="1"/>
    <col min="5140" max="5140" width="11.7109375" style="446" customWidth="1"/>
    <col min="5141" max="5141" width="0" style="446" hidden="1" customWidth="1"/>
    <col min="5142" max="5142" width="3.7109375" style="446" customWidth="1"/>
    <col min="5143" max="5143" width="11.140625" style="446" bestFit="1" customWidth="1"/>
    <col min="5144" max="5376" width="10.5703125" style="446"/>
    <col min="5377" max="5384" width="0" style="446" hidden="1" customWidth="1"/>
    <col min="5385" max="5387" width="3.7109375" style="446" customWidth="1"/>
    <col min="5388" max="5388" width="12.7109375" style="446" customWidth="1"/>
    <col min="5389" max="5389" width="47.42578125" style="446" customWidth="1"/>
    <col min="5390" max="5393" width="0" style="446" hidden="1" customWidth="1"/>
    <col min="5394" max="5394" width="11.7109375" style="446" customWidth="1"/>
    <col min="5395" max="5395" width="6.42578125" style="446" bestFit="1" customWidth="1"/>
    <col min="5396" max="5396" width="11.7109375" style="446" customWidth="1"/>
    <col min="5397" max="5397" width="0" style="446" hidden="1" customWidth="1"/>
    <col min="5398" max="5398" width="3.7109375" style="446" customWidth="1"/>
    <col min="5399" max="5399" width="11.140625" style="446" bestFit="1" customWidth="1"/>
    <col min="5400" max="5632" width="10.5703125" style="446"/>
    <col min="5633" max="5640" width="0" style="446" hidden="1" customWidth="1"/>
    <col min="5641" max="5643" width="3.7109375" style="446" customWidth="1"/>
    <col min="5644" max="5644" width="12.7109375" style="446" customWidth="1"/>
    <col min="5645" max="5645" width="47.42578125" style="446" customWidth="1"/>
    <col min="5646" max="5649" width="0" style="446" hidden="1" customWidth="1"/>
    <col min="5650" max="5650" width="11.7109375" style="446" customWidth="1"/>
    <col min="5651" max="5651" width="6.42578125" style="446" bestFit="1" customWidth="1"/>
    <col min="5652" max="5652" width="11.7109375" style="446" customWidth="1"/>
    <col min="5653" max="5653" width="0" style="446" hidden="1" customWidth="1"/>
    <col min="5654" max="5654" width="3.7109375" style="446" customWidth="1"/>
    <col min="5655" max="5655" width="11.140625" style="446" bestFit="1" customWidth="1"/>
    <col min="5656" max="5888" width="10.5703125" style="446"/>
    <col min="5889" max="5896" width="0" style="446" hidden="1" customWidth="1"/>
    <col min="5897" max="5899" width="3.7109375" style="446" customWidth="1"/>
    <col min="5900" max="5900" width="12.7109375" style="446" customWidth="1"/>
    <col min="5901" max="5901" width="47.42578125" style="446" customWidth="1"/>
    <col min="5902" max="5905" width="0" style="446" hidden="1" customWidth="1"/>
    <col min="5906" max="5906" width="11.7109375" style="446" customWidth="1"/>
    <col min="5907" max="5907" width="6.42578125" style="446" bestFit="1" customWidth="1"/>
    <col min="5908" max="5908" width="11.7109375" style="446" customWidth="1"/>
    <col min="5909" max="5909" width="0" style="446" hidden="1" customWidth="1"/>
    <col min="5910" max="5910" width="3.7109375" style="446" customWidth="1"/>
    <col min="5911" max="5911" width="11.140625" style="446" bestFit="1" customWidth="1"/>
    <col min="5912" max="6144" width="10.5703125" style="446"/>
    <col min="6145" max="6152" width="0" style="446" hidden="1" customWidth="1"/>
    <col min="6153" max="6155" width="3.7109375" style="446" customWidth="1"/>
    <col min="6156" max="6156" width="12.7109375" style="446" customWidth="1"/>
    <col min="6157" max="6157" width="47.42578125" style="446" customWidth="1"/>
    <col min="6158" max="6161" width="0" style="446" hidden="1" customWidth="1"/>
    <col min="6162" max="6162" width="11.7109375" style="446" customWidth="1"/>
    <col min="6163" max="6163" width="6.42578125" style="446" bestFit="1" customWidth="1"/>
    <col min="6164" max="6164" width="11.7109375" style="446" customWidth="1"/>
    <col min="6165" max="6165" width="0" style="446" hidden="1" customWidth="1"/>
    <col min="6166" max="6166" width="3.7109375" style="446" customWidth="1"/>
    <col min="6167" max="6167" width="11.140625" style="446" bestFit="1" customWidth="1"/>
    <col min="6168" max="6400" width="10.5703125" style="446"/>
    <col min="6401" max="6408" width="0" style="446" hidden="1" customWidth="1"/>
    <col min="6409" max="6411" width="3.7109375" style="446" customWidth="1"/>
    <col min="6412" max="6412" width="12.7109375" style="446" customWidth="1"/>
    <col min="6413" max="6413" width="47.42578125" style="446" customWidth="1"/>
    <col min="6414" max="6417" width="0" style="446" hidden="1" customWidth="1"/>
    <col min="6418" max="6418" width="11.7109375" style="446" customWidth="1"/>
    <col min="6419" max="6419" width="6.42578125" style="446" bestFit="1" customWidth="1"/>
    <col min="6420" max="6420" width="11.7109375" style="446" customWidth="1"/>
    <col min="6421" max="6421" width="0" style="446" hidden="1" customWidth="1"/>
    <col min="6422" max="6422" width="3.7109375" style="446" customWidth="1"/>
    <col min="6423" max="6423" width="11.140625" style="446" bestFit="1" customWidth="1"/>
    <col min="6424" max="6656" width="10.5703125" style="446"/>
    <col min="6657" max="6664" width="0" style="446" hidden="1" customWidth="1"/>
    <col min="6665" max="6667" width="3.7109375" style="446" customWidth="1"/>
    <col min="6668" max="6668" width="12.7109375" style="446" customWidth="1"/>
    <col min="6669" max="6669" width="47.42578125" style="446" customWidth="1"/>
    <col min="6670" max="6673" width="0" style="446" hidden="1" customWidth="1"/>
    <col min="6674" max="6674" width="11.7109375" style="446" customWidth="1"/>
    <col min="6675" max="6675" width="6.42578125" style="446" bestFit="1" customWidth="1"/>
    <col min="6676" max="6676" width="11.7109375" style="446" customWidth="1"/>
    <col min="6677" max="6677" width="0" style="446" hidden="1" customWidth="1"/>
    <col min="6678" max="6678" width="3.7109375" style="446" customWidth="1"/>
    <col min="6679" max="6679" width="11.140625" style="446" bestFit="1" customWidth="1"/>
    <col min="6680" max="6912" width="10.5703125" style="446"/>
    <col min="6913" max="6920" width="0" style="446" hidden="1" customWidth="1"/>
    <col min="6921" max="6923" width="3.7109375" style="446" customWidth="1"/>
    <col min="6924" max="6924" width="12.7109375" style="446" customWidth="1"/>
    <col min="6925" max="6925" width="47.42578125" style="446" customWidth="1"/>
    <col min="6926" max="6929" width="0" style="446" hidden="1" customWidth="1"/>
    <col min="6930" max="6930" width="11.7109375" style="446" customWidth="1"/>
    <col min="6931" max="6931" width="6.42578125" style="446" bestFit="1" customWidth="1"/>
    <col min="6932" max="6932" width="11.7109375" style="446" customWidth="1"/>
    <col min="6933" max="6933" width="0" style="446" hidden="1" customWidth="1"/>
    <col min="6934" max="6934" width="3.7109375" style="446" customWidth="1"/>
    <col min="6935" max="6935" width="11.140625" style="446" bestFit="1" customWidth="1"/>
    <col min="6936" max="7168" width="10.5703125" style="446"/>
    <col min="7169" max="7176" width="0" style="446" hidden="1" customWidth="1"/>
    <col min="7177" max="7179" width="3.7109375" style="446" customWidth="1"/>
    <col min="7180" max="7180" width="12.7109375" style="446" customWidth="1"/>
    <col min="7181" max="7181" width="47.42578125" style="446" customWidth="1"/>
    <col min="7182" max="7185" width="0" style="446" hidden="1" customWidth="1"/>
    <col min="7186" max="7186" width="11.7109375" style="446" customWidth="1"/>
    <col min="7187" max="7187" width="6.42578125" style="446" bestFit="1" customWidth="1"/>
    <col min="7188" max="7188" width="11.7109375" style="446" customWidth="1"/>
    <col min="7189" max="7189" width="0" style="446" hidden="1" customWidth="1"/>
    <col min="7190" max="7190" width="3.7109375" style="446" customWidth="1"/>
    <col min="7191" max="7191" width="11.140625" style="446" bestFit="1" customWidth="1"/>
    <col min="7192" max="7424" width="10.5703125" style="446"/>
    <col min="7425" max="7432" width="0" style="446" hidden="1" customWidth="1"/>
    <col min="7433" max="7435" width="3.7109375" style="446" customWidth="1"/>
    <col min="7436" max="7436" width="12.7109375" style="446" customWidth="1"/>
    <col min="7437" max="7437" width="47.42578125" style="446" customWidth="1"/>
    <col min="7438" max="7441" width="0" style="446" hidden="1" customWidth="1"/>
    <col min="7442" max="7442" width="11.7109375" style="446" customWidth="1"/>
    <col min="7443" max="7443" width="6.42578125" style="446" bestFit="1" customWidth="1"/>
    <col min="7444" max="7444" width="11.7109375" style="446" customWidth="1"/>
    <col min="7445" max="7445" width="0" style="446" hidden="1" customWidth="1"/>
    <col min="7446" max="7446" width="3.7109375" style="446" customWidth="1"/>
    <col min="7447" max="7447" width="11.140625" style="446" bestFit="1" customWidth="1"/>
    <col min="7448" max="7680" width="10.5703125" style="446"/>
    <col min="7681" max="7688" width="0" style="446" hidden="1" customWidth="1"/>
    <col min="7689" max="7691" width="3.7109375" style="446" customWidth="1"/>
    <col min="7692" max="7692" width="12.7109375" style="446" customWidth="1"/>
    <col min="7693" max="7693" width="47.42578125" style="446" customWidth="1"/>
    <col min="7694" max="7697" width="0" style="446" hidden="1" customWidth="1"/>
    <col min="7698" max="7698" width="11.7109375" style="446" customWidth="1"/>
    <col min="7699" max="7699" width="6.42578125" style="446" bestFit="1" customWidth="1"/>
    <col min="7700" max="7700" width="11.7109375" style="446" customWidth="1"/>
    <col min="7701" max="7701" width="0" style="446" hidden="1" customWidth="1"/>
    <col min="7702" max="7702" width="3.7109375" style="446" customWidth="1"/>
    <col min="7703" max="7703" width="11.140625" style="446" bestFit="1" customWidth="1"/>
    <col min="7704" max="7936" width="10.5703125" style="446"/>
    <col min="7937" max="7944" width="0" style="446" hidden="1" customWidth="1"/>
    <col min="7945" max="7947" width="3.7109375" style="446" customWidth="1"/>
    <col min="7948" max="7948" width="12.7109375" style="446" customWidth="1"/>
    <col min="7949" max="7949" width="47.42578125" style="446" customWidth="1"/>
    <col min="7950" max="7953" width="0" style="446" hidden="1" customWidth="1"/>
    <col min="7954" max="7954" width="11.7109375" style="446" customWidth="1"/>
    <col min="7955" max="7955" width="6.42578125" style="446" bestFit="1" customWidth="1"/>
    <col min="7956" max="7956" width="11.7109375" style="446" customWidth="1"/>
    <col min="7957" max="7957" width="0" style="446" hidden="1" customWidth="1"/>
    <col min="7958" max="7958" width="3.7109375" style="446" customWidth="1"/>
    <col min="7959" max="7959" width="11.140625" style="446" bestFit="1" customWidth="1"/>
    <col min="7960" max="8192" width="10.5703125" style="446"/>
    <col min="8193" max="8200" width="0" style="446" hidden="1" customWidth="1"/>
    <col min="8201" max="8203" width="3.7109375" style="446" customWidth="1"/>
    <col min="8204" max="8204" width="12.7109375" style="446" customWidth="1"/>
    <col min="8205" max="8205" width="47.42578125" style="446" customWidth="1"/>
    <col min="8206" max="8209" width="0" style="446" hidden="1" customWidth="1"/>
    <col min="8210" max="8210" width="11.7109375" style="446" customWidth="1"/>
    <col min="8211" max="8211" width="6.42578125" style="446" bestFit="1" customWidth="1"/>
    <col min="8212" max="8212" width="11.7109375" style="446" customWidth="1"/>
    <col min="8213" max="8213" width="0" style="446" hidden="1" customWidth="1"/>
    <col min="8214" max="8214" width="3.7109375" style="446" customWidth="1"/>
    <col min="8215" max="8215" width="11.140625" style="446" bestFit="1" customWidth="1"/>
    <col min="8216" max="8448" width="10.5703125" style="446"/>
    <col min="8449" max="8456" width="0" style="446" hidden="1" customWidth="1"/>
    <col min="8457" max="8459" width="3.7109375" style="446" customWidth="1"/>
    <col min="8460" max="8460" width="12.7109375" style="446" customWidth="1"/>
    <col min="8461" max="8461" width="47.42578125" style="446" customWidth="1"/>
    <col min="8462" max="8465" width="0" style="446" hidden="1" customWidth="1"/>
    <col min="8466" max="8466" width="11.7109375" style="446" customWidth="1"/>
    <col min="8467" max="8467" width="6.42578125" style="446" bestFit="1" customWidth="1"/>
    <col min="8468" max="8468" width="11.7109375" style="446" customWidth="1"/>
    <col min="8469" max="8469" width="0" style="446" hidden="1" customWidth="1"/>
    <col min="8470" max="8470" width="3.7109375" style="446" customWidth="1"/>
    <col min="8471" max="8471" width="11.140625" style="446" bestFit="1" customWidth="1"/>
    <col min="8472" max="8704" width="10.5703125" style="446"/>
    <col min="8705" max="8712" width="0" style="446" hidden="1" customWidth="1"/>
    <col min="8713" max="8715" width="3.7109375" style="446" customWidth="1"/>
    <col min="8716" max="8716" width="12.7109375" style="446" customWidth="1"/>
    <col min="8717" max="8717" width="47.42578125" style="446" customWidth="1"/>
    <col min="8718" max="8721" width="0" style="446" hidden="1" customWidth="1"/>
    <col min="8722" max="8722" width="11.7109375" style="446" customWidth="1"/>
    <col min="8723" max="8723" width="6.42578125" style="446" bestFit="1" customWidth="1"/>
    <col min="8724" max="8724" width="11.7109375" style="446" customWidth="1"/>
    <col min="8725" max="8725" width="0" style="446" hidden="1" customWidth="1"/>
    <col min="8726" max="8726" width="3.7109375" style="446" customWidth="1"/>
    <col min="8727" max="8727" width="11.140625" style="446" bestFit="1" customWidth="1"/>
    <col min="8728" max="8960" width="10.5703125" style="446"/>
    <col min="8961" max="8968" width="0" style="446" hidden="1" customWidth="1"/>
    <col min="8969" max="8971" width="3.7109375" style="446" customWidth="1"/>
    <col min="8972" max="8972" width="12.7109375" style="446" customWidth="1"/>
    <col min="8973" max="8973" width="47.42578125" style="446" customWidth="1"/>
    <col min="8974" max="8977" width="0" style="446" hidden="1" customWidth="1"/>
    <col min="8978" max="8978" width="11.7109375" style="446" customWidth="1"/>
    <col min="8979" max="8979" width="6.42578125" style="446" bestFit="1" customWidth="1"/>
    <col min="8980" max="8980" width="11.7109375" style="446" customWidth="1"/>
    <col min="8981" max="8981" width="0" style="446" hidden="1" customWidth="1"/>
    <col min="8982" max="8982" width="3.7109375" style="446" customWidth="1"/>
    <col min="8983" max="8983" width="11.140625" style="446" bestFit="1" customWidth="1"/>
    <col min="8984" max="9216" width="10.5703125" style="446"/>
    <col min="9217" max="9224" width="0" style="446" hidden="1" customWidth="1"/>
    <col min="9225" max="9227" width="3.7109375" style="446" customWidth="1"/>
    <col min="9228" max="9228" width="12.7109375" style="446" customWidth="1"/>
    <col min="9229" max="9229" width="47.42578125" style="446" customWidth="1"/>
    <col min="9230" max="9233" width="0" style="446" hidden="1" customWidth="1"/>
    <col min="9234" max="9234" width="11.7109375" style="446" customWidth="1"/>
    <col min="9235" max="9235" width="6.42578125" style="446" bestFit="1" customWidth="1"/>
    <col min="9236" max="9236" width="11.7109375" style="446" customWidth="1"/>
    <col min="9237" max="9237" width="0" style="446" hidden="1" customWidth="1"/>
    <col min="9238" max="9238" width="3.7109375" style="446" customWidth="1"/>
    <col min="9239" max="9239" width="11.140625" style="446" bestFit="1" customWidth="1"/>
    <col min="9240" max="9472" width="10.5703125" style="446"/>
    <col min="9473" max="9480" width="0" style="446" hidden="1" customWidth="1"/>
    <col min="9481" max="9483" width="3.7109375" style="446" customWidth="1"/>
    <col min="9484" max="9484" width="12.7109375" style="446" customWidth="1"/>
    <col min="9485" max="9485" width="47.42578125" style="446" customWidth="1"/>
    <col min="9486" max="9489" width="0" style="446" hidden="1" customWidth="1"/>
    <col min="9490" max="9490" width="11.7109375" style="446" customWidth="1"/>
    <col min="9491" max="9491" width="6.42578125" style="446" bestFit="1" customWidth="1"/>
    <col min="9492" max="9492" width="11.7109375" style="446" customWidth="1"/>
    <col min="9493" max="9493" width="0" style="446" hidden="1" customWidth="1"/>
    <col min="9494" max="9494" width="3.7109375" style="446" customWidth="1"/>
    <col min="9495" max="9495" width="11.140625" style="446" bestFit="1" customWidth="1"/>
    <col min="9496" max="9728" width="10.5703125" style="446"/>
    <col min="9729" max="9736" width="0" style="446" hidden="1" customWidth="1"/>
    <col min="9737" max="9739" width="3.7109375" style="446" customWidth="1"/>
    <col min="9740" max="9740" width="12.7109375" style="446" customWidth="1"/>
    <col min="9741" max="9741" width="47.42578125" style="446" customWidth="1"/>
    <col min="9742" max="9745" width="0" style="446" hidden="1" customWidth="1"/>
    <col min="9746" max="9746" width="11.7109375" style="446" customWidth="1"/>
    <col min="9747" max="9747" width="6.42578125" style="446" bestFit="1" customWidth="1"/>
    <col min="9748" max="9748" width="11.7109375" style="446" customWidth="1"/>
    <col min="9749" max="9749" width="0" style="446" hidden="1" customWidth="1"/>
    <col min="9750" max="9750" width="3.7109375" style="446" customWidth="1"/>
    <col min="9751" max="9751" width="11.140625" style="446" bestFit="1" customWidth="1"/>
    <col min="9752" max="9984" width="10.5703125" style="446"/>
    <col min="9985" max="9992" width="0" style="446" hidden="1" customWidth="1"/>
    <col min="9993" max="9995" width="3.7109375" style="446" customWidth="1"/>
    <col min="9996" max="9996" width="12.7109375" style="446" customWidth="1"/>
    <col min="9997" max="9997" width="47.42578125" style="446" customWidth="1"/>
    <col min="9998" max="10001" width="0" style="446" hidden="1" customWidth="1"/>
    <col min="10002" max="10002" width="11.7109375" style="446" customWidth="1"/>
    <col min="10003" max="10003" width="6.42578125" style="446" bestFit="1" customWidth="1"/>
    <col min="10004" max="10004" width="11.7109375" style="446" customWidth="1"/>
    <col min="10005" max="10005" width="0" style="446" hidden="1" customWidth="1"/>
    <col min="10006" max="10006" width="3.7109375" style="446" customWidth="1"/>
    <col min="10007" max="10007" width="11.140625" style="446" bestFit="1" customWidth="1"/>
    <col min="10008" max="10240" width="10.5703125" style="446"/>
    <col min="10241" max="10248" width="0" style="446" hidden="1" customWidth="1"/>
    <col min="10249" max="10251" width="3.7109375" style="446" customWidth="1"/>
    <col min="10252" max="10252" width="12.7109375" style="446" customWidth="1"/>
    <col min="10253" max="10253" width="47.42578125" style="446" customWidth="1"/>
    <col min="10254" max="10257" width="0" style="446" hidden="1" customWidth="1"/>
    <col min="10258" max="10258" width="11.7109375" style="446" customWidth="1"/>
    <col min="10259" max="10259" width="6.42578125" style="446" bestFit="1" customWidth="1"/>
    <col min="10260" max="10260" width="11.7109375" style="446" customWidth="1"/>
    <col min="10261" max="10261" width="0" style="446" hidden="1" customWidth="1"/>
    <col min="10262" max="10262" width="3.7109375" style="446" customWidth="1"/>
    <col min="10263" max="10263" width="11.140625" style="446" bestFit="1" customWidth="1"/>
    <col min="10264" max="10496" width="10.5703125" style="446"/>
    <col min="10497" max="10504" width="0" style="446" hidden="1" customWidth="1"/>
    <col min="10505" max="10507" width="3.7109375" style="446" customWidth="1"/>
    <col min="10508" max="10508" width="12.7109375" style="446" customWidth="1"/>
    <col min="10509" max="10509" width="47.42578125" style="446" customWidth="1"/>
    <col min="10510" max="10513" width="0" style="446" hidden="1" customWidth="1"/>
    <col min="10514" max="10514" width="11.7109375" style="446" customWidth="1"/>
    <col min="10515" max="10515" width="6.42578125" style="446" bestFit="1" customWidth="1"/>
    <col min="10516" max="10516" width="11.7109375" style="446" customWidth="1"/>
    <col min="10517" max="10517" width="0" style="446" hidden="1" customWidth="1"/>
    <col min="10518" max="10518" width="3.7109375" style="446" customWidth="1"/>
    <col min="10519" max="10519" width="11.140625" style="446" bestFit="1" customWidth="1"/>
    <col min="10520" max="10752" width="10.5703125" style="446"/>
    <col min="10753" max="10760" width="0" style="446" hidden="1" customWidth="1"/>
    <col min="10761" max="10763" width="3.7109375" style="446" customWidth="1"/>
    <col min="10764" max="10764" width="12.7109375" style="446" customWidth="1"/>
    <col min="10765" max="10765" width="47.42578125" style="446" customWidth="1"/>
    <col min="10766" max="10769" width="0" style="446" hidden="1" customWidth="1"/>
    <col min="10770" max="10770" width="11.7109375" style="446" customWidth="1"/>
    <col min="10771" max="10771" width="6.42578125" style="446" bestFit="1" customWidth="1"/>
    <col min="10772" max="10772" width="11.7109375" style="446" customWidth="1"/>
    <col min="10773" max="10773" width="0" style="446" hidden="1" customWidth="1"/>
    <col min="10774" max="10774" width="3.7109375" style="446" customWidth="1"/>
    <col min="10775" max="10775" width="11.140625" style="446" bestFit="1" customWidth="1"/>
    <col min="10776" max="11008" width="10.5703125" style="446"/>
    <col min="11009" max="11016" width="0" style="446" hidden="1" customWidth="1"/>
    <col min="11017" max="11019" width="3.7109375" style="446" customWidth="1"/>
    <col min="11020" max="11020" width="12.7109375" style="446" customWidth="1"/>
    <col min="11021" max="11021" width="47.42578125" style="446" customWidth="1"/>
    <col min="11022" max="11025" width="0" style="446" hidden="1" customWidth="1"/>
    <col min="11026" max="11026" width="11.7109375" style="446" customWidth="1"/>
    <col min="11027" max="11027" width="6.42578125" style="446" bestFit="1" customWidth="1"/>
    <col min="11028" max="11028" width="11.7109375" style="446" customWidth="1"/>
    <col min="11029" max="11029" width="0" style="446" hidden="1" customWidth="1"/>
    <col min="11030" max="11030" width="3.7109375" style="446" customWidth="1"/>
    <col min="11031" max="11031" width="11.140625" style="446" bestFit="1" customWidth="1"/>
    <col min="11032" max="11264" width="10.5703125" style="446"/>
    <col min="11265" max="11272" width="0" style="446" hidden="1" customWidth="1"/>
    <col min="11273" max="11275" width="3.7109375" style="446" customWidth="1"/>
    <col min="11276" max="11276" width="12.7109375" style="446" customWidth="1"/>
    <col min="11277" max="11277" width="47.42578125" style="446" customWidth="1"/>
    <col min="11278" max="11281" width="0" style="446" hidden="1" customWidth="1"/>
    <col min="11282" max="11282" width="11.7109375" style="446" customWidth="1"/>
    <col min="11283" max="11283" width="6.42578125" style="446" bestFit="1" customWidth="1"/>
    <col min="11284" max="11284" width="11.7109375" style="446" customWidth="1"/>
    <col min="11285" max="11285" width="0" style="446" hidden="1" customWidth="1"/>
    <col min="11286" max="11286" width="3.7109375" style="446" customWidth="1"/>
    <col min="11287" max="11287" width="11.140625" style="446" bestFit="1" customWidth="1"/>
    <col min="11288" max="11520" width="10.5703125" style="446"/>
    <col min="11521" max="11528" width="0" style="446" hidden="1" customWidth="1"/>
    <col min="11529" max="11531" width="3.7109375" style="446" customWidth="1"/>
    <col min="11532" max="11532" width="12.7109375" style="446" customWidth="1"/>
    <col min="11533" max="11533" width="47.42578125" style="446" customWidth="1"/>
    <col min="11534" max="11537" width="0" style="446" hidden="1" customWidth="1"/>
    <col min="11538" max="11538" width="11.7109375" style="446" customWidth="1"/>
    <col min="11539" max="11539" width="6.42578125" style="446" bestFit="1" customWidth="1"/>
    <col min="11540" max="11540" width="11.7109375" style="446" customWidth="1"/>
    <col min="11541" max="11541" width="0" style="446" hidden="1" customWidth="1"/>
    <col min="11542" max="11542" width="3.7109375" style="446" customWidth="1"/>
    <col min="11543" max="11543" width="11.140625" style="446" bestFit="1" customWidth="1"/>
    <col min="11544" max="11776" width="10.5703125" style="446"/>
    <col min="11777" max="11784" width="0" style="446" hidden="1" customWidth="1"/>
    <col min="11785" max="11787" width="3.7109375" style="446" customWidth="1"/>
    <col min="11788" max="11788" width="12.7109375" style="446" customWidth="1"/>
    <col min="11789" max="11789" width="47.42578125" style="446" customWidth="1"/>
    <col min="11790" max="11793" width="0" style="446" hidden="1" customWidth="1"/>
    <col min="11794" max="11794" width="11.7109375" style="446" customWidth="1"/>
    <col min="11795" max="11795" width="6.42578125" style="446" bestFit="1" customWidth="1"/>
    <col min="11796" max="11796" width="11.7109375" style="446" customWidth="1"/>
    <col min="11797" max="11797" width="0" style="446" hidden="1" customWidth="1"/>
    <col min="11798" max="11798" width="3.7109375" style="446" customWidth="1"/>
    <col min="11799" max="11799" width="11.140625" style="446" bestFit="1" customWidth="1"/>
    <col min="11800" max="12032" width="10.5703125" style="446"/>
    <col min="12033" max="12040" width="0" style="446" hidden="1" customWidth="1"/>
    <col min="12041" max="12043" width="3.7109375" style="446" customWidth="1"/>
    <col min="12044" max="12044" width="12.7109375" style="446" customWidth="1"/>
    <col min="12045" max="12045" width="47.42578125" style="446" customWidth="1"/>
    <col min="12046" max="12049" width="0" style="446" hidden="1" customWidth="1"/>
    <col min="12050" max="12050" width="11.7109375" style="446" customWidth="1"/>
    <col min="12051" max="12051" width="6.42578125" style="446" bestFit="1" customWidth="1"/>
    <col min="12052" max="12052" width="11.7109375" style="446" customWidth="1"/>
    <col min="12053" max="12053" width="0" style="446" hidden="1" customWidth="1"/>
    <col min="12054" max="12054" width="3.7109375" style="446" customWidth="1"/>
    <col min="12055" max="12055" width="11.140625" style="446" bestFit="1" customWidth="1"/>
    <col min="12056" max="12288" width="10.5703125" style="446"/>
    <col min="12289" max="12296" width="0" style="446" hidden="1" customWidth="1"/>
    <col min="12297" max="12299" width="3.7109375" style="446" customWidth="1"/>
    <col min="12300" max="12300" width="12.7109375" style="446" customWidth="1"/>
    <col min="12301" max="12301" width="47.42578125" style="446" customWidth="1"/>
    <col min="12302" max="12305" width="0" style="446" hidden="1" customWidth="1"/>
    <col min="12306" max="12306" width="11.7109375" style="446" customWidth="1"/>
    <col min="12307" max="12307" width="6.42578125" style="446" bestFit="1" customWidth="1"/>
    <col min="12308" max="12308" width="11.7109375" style="446" customWidth="1"/>
    <col min="12309" max="12309" width="0" style="446" hidden="1" customWidth="1"/>
    <col min="12310" max="12310" width="3.7109375" style="446" customWidth="1"/>
    <col min="12311" max="12311" width="11.140625" style="446" bestFit="1" customWidth="1"/>
    <col min="12312" max="12544" width="10.5703125" style="446"/>
    <col min="12545" max="12552" width="0" style="446" hidden="1" customWidth="1"/>
    <col min="12553" max="12555" width="3.7109375" style="446" customWidth="1"/>
    <col min="12556" max="12556" width="12.7109375" style="446" customWidth="1"/>
    <col min="12557" max="12557" width="47.42578125" style="446" customWidth="1"/>
    <col min="12558" max="12561" width="0" style="446" hidden="1" customWidth="1"/>
    <col min="12562" max="12562" width="11.7109375" style="446" customWidth="1"/>
    <col min="12563" max="12563" width="6.42578125" style="446" bestFit="1" customWidth="1"/>
    <col min="12564" max="12564" width="11.7109375" style="446" customWidth="1"/>
    <col min="12565" max="12565" width="0" style="446" hidden="1" customWidth="1"/>
    <col min="12566" max="12566" width="3.7109375" style="446" customWidth="1"/>
    <col min="12567" max="12567" width="11.140625" style="446" bestFit="1" customWidth="1"/>
    <col min="12568" max="12800" width="10.5703125" style="446"/>
    <col min="12801" max="12808" width="0" style="446" hidden="1" customWidth="1"/>
    <col min="12809" max="12811" width="3.7109375" style="446" customWidth="1"/>
    <col min="12812" max="12812" width="12.7109375" style="446" customWidth="1"/>
    <col min="12813" max="12813" width="47.42578125" style="446" customWidth="1"/>
    <col min="12814" max="12817" width="0" style="446" hidden="1" customWidth="1"/>
    <col min="12818" max="12818" width="11.7109375" style="446" customWidth="1"/>
    <col min="12819" max="12819" width="6.42578125" style="446" bestFit="1" customWidth="1"/>
    <col min="12820" max="12820" width="11.7109375" style="446" customWidth="1"/>
    <col min="12821" max="12821" width="0" style="446" hidden="1" customWidth="1"/>
    <col min="12822" max="12822" width="3.7109375" style="446" customWidth="1"/>
    <col min="12823" max="12823" width="11.140625" style="446" bestFit="1" customWidth="1"/>
    <col min="12824" max="13056" width="10.5703125" style="446"/>
    <col min="13057" max="13064" width="0" style="446" hidden="1" customWidth="1"/>
    <col min="13065" max="13067" width="3.7109375" style="446" customWidth="1"/>
    <col min="13068" max="13068" width="12.7109375" style="446" customWidth="1"/>
    <col min="13069" max="13069" width="47.42578125" style="446" customWidth="1"/>
    <col min="13070" max="13073" width="0" style="446" hidden="1" customWidth="1"/>
    <col min="13074" max="13074" width="11.7109375" style="446" customWidth="1"/>
    <col min="13075" max="13075" width="6.42578125" style="446" bestFit="1" customWidth="1"/>
    <col min="13076" max="13076" width="11.7109375" style="446" customWidth="1"/>
    <col min="13077" max="13077" width="0" style="446" hidden="1" customWidth="1"/>
    <col min="13078" max="13078" width="3.7109375" style="446" customWidth="1"/>
    <col min="13079" max="13079" width="11.140625" style="446" bestFit="1" customWidth="1"/>
    <col min="13080" max="13312" width="10.5703125" style="446"/>
    <col min="13313" max="13320" width="0" style="446" hidden="1" customWidth="1"/>
    <col min="13321" max="13323" width="3.7109375" style="446" customWidth="1"/>
    <col min="13324" max="13324" width="12.7109375" style="446" customWidth="1"/>
    <col min="13325" max="13325" width="47.42578125" style="446" customWidth="1"/>
    <col min="13326" max="13329" width="0" style="446" hidden="1" customWidth="1"/>
    <col min="13330" max="13330" width="11.7109375" style="446" customWidth="1"/>
    <col min="13331" max="13331" width="6.42578125" style="446" bestFit="1" customWidth="1"/>
    <col min="13332" max="13332" width="11.7109375" style="446" customWidth="1"/>
    <col min="13333" max="13333" width="0" style="446" hidden="1" customWidth="1"/>
    <col min="13334" max="13334" width="3.7109375" style="446" customWidth="1"/>
    <col min="13335" max="13335" width="11.140625" style="446" bestFit="1" customWidth="1"/>
    <col min="13336" max="13568" width="10.5703125" style="446"/>
    <col min="13569" max="13576" width="0" style="446" hidden="1" customWidth="1"/>
    <col min="13577" max="13579" width="3.7109375" style="446" customWidth="1"/>
    <col min="13580" max="13580" width="12.7109375" style="446" customWidth="1"/>
    <col min="13581" max="13581" width="47.42578125" style="446" customWidth="1"/>
    <col min="13582" max="13585" width="0" style="446" hidden="1" customWidth="1"/>
    <col min="13586" max="13586" width="11.7109375" style="446" customWidth="1"/>
    <col min="13587" max="13587" width="6.42578125" style="446" bestFit="1" customWidth="1"/>
    <col min="13588" max="13588" width="11.7109375" style="446" customWidth="1"/>
    <col min="13589" max="13589" width="0" style="446" hidden="1" customWidth="1"/>
    <col min="13590" max="13590" width="3.7109375" style="446" customWidth="1"/>
    <col min="13591" max="13591" width="11.140625" style="446" bestFit="1" customWidth="1"/>
    <col min="13592" max="13824" width="10.5703125" style="446"/>
    <col min="13825" max="13832" width="0" style="446" hidden="1" customWidth="1"/>
    <col min="13833" max="13835" width="3.7109375" style="446" customWidth="1"/>
    <col min="13836" max="13836" width="12.7109375" style="446" customWidth="1"/>
    <col min="13837" max="13837" width="47.42578125" style="446" customWidth="1"/>
    <col min="13838" max="13841" width="0" style="446" hidden="1" customWidth="1"/>
    <col min="13842" max="13842" width="11.7109375" style="446" customWidth="1"/>
    <col min="13843" max="13843" width="6.42578125" style="446" bestFit="1" customWidth="1"/>
    <col min="13844" max="13844" width="11.7109375" style="446" customWidth="1"/>
    <col min="13845" max="13845" width="0" style="446" hidden="1" customWidth="1"/>
    <col min="13846" max="13846" width="3.7109375" style="446" customWidth="1"/>
    <col min="13847" max="13847" width="11.140625" style="446" bestFit="1" customWidth="1"/>
    <col min="13848" max="14080" width="10.5703125" style="446"/>
    <col min="14081" max="14088" width="0" style="446" hidden="1" customWidth="1"/>
    <col min="14089" max="14091" width="3.7109375" style="446" customWidth="1"/>
    <col min="14092" max="14092" width="12.7109375" style="446" customWidth="1"/>
    <col min="14093" max="14093" width="47.42578125" style="446" customWidth="1"/>
    <col min="14094" max="14097" width="0" style="446" hidden="1" customWidth="1"/>
    <col min="14098" max="14098" width="11.7109375" style="446" customWidth="1"/>
    <col min="14099" max="14099" width="6.42578125" style="446" bestFit="1" customWidth="1"/>
    <col min="14100" max="14100" width="11.7109375" style="446" customWidth="1"/>
    <col min="14101" max="14101" width="0" style="446" hidden="1" customWidth="1"/>
    <col min="14102" max="14102" width="3.7109375" style="446" customWidth="1"/>
    <col min="14103" max="14103" width="11.140625" style="446" bestFit="1" customWidth="1"/>
    <col min="14104" max="14336" width="10.5703125" style="446"/>
    <col min="14337" max="14344" width="0" style="446" hidden="1" customWidth="1"/>
    <col min="14345" max="14347" width="3.7109375" style="446" customWidth="1"/>
    <col min="14348" max="14348" width="12.7109375" style="446" customWidth="1"/>
    <col min="14349" max="14349" width="47.42578125" style="446" customWidth="1"/>
    <col min="14350" max="14353" width="0" style="446" hidden="1" customWidth="1"/>
    <col min="14354" max="14354" width="11.7109375" style="446" customWidth="1"/>
    <col min="14355" max="14355" width="6.42578125" style="446" bestFit="1" customWidth="1"/>
    <col min="14356" max="14356" width="11.7109375" style="446" customWidth="1"/>
    <col min="14357" max="14357" width="0" style="446" hidden="1" customWidth="1"/>
    <col min="14358" max="14358" width="3.7109375" style="446" customWidth="1"/>
    <col min="14359" max="14359" width="11.140625" style="446" bestFit="1" customWidth="1"/>
    <col min="14360" max="14592" width="10.5703125" style="446"/>
    <col min="14593" max="14600" width="0" style="446" hidden="1" customWidth="1"/>
    <col min="14601" max="14603" width="3.7109375" style="446" customWidth="1"/>
    <col min="14604" max="14604" width="12.7109375" style="446" customWidth="1"/>
    <col min="14605" max="14605" width="47.42578125" style="446" customWidth="1"/>
    <col min="14606" max="14609" width="0" style="446" hidden="1" customWidth="1"/>
    <col min="14610" max="14610" width="11.7109375" style="446" customWidth="1"/>
    <col min="14611" max="14611" width="6.42578125" style="446" bestFit="1" customWidth="1"/>
    <col min="14612" max="14612" width="11.7109375" style="446" customWidth="1"/>
    <col min="14613" max="14613" width="0" style="446" hidden="1" customWidth="1"/>
    <col min="14614" max="14614" width="3.7109375" style="446" customWidth="1"/>
    <col min="14615" max="14615" width="11.140625" style="446" bestFit="1" customWidth="1"/>
    <col min="14616" max="14848" width="10.5703125" style="446"/>
    <col min="14849" max="14856" width="0" style="446" hidden="1" customWidth="1"/>
    <col min="14857" max="14859" width="3.7109375" style="446" customWidth="1"/>
    <col min="14860" max="14860" width="12.7109375" style="446" customWidth="1"/>
    <col min="14861" max="14861" width="47.42578125" style="446" customWidth="1"/>
    <col min="14862" max="14865" width="0" style="446" hidden="1" customWidth="1"/>
    <col min="14866" max="14866" width="11.7109375" style="446" customWidth="1"/>
    <col min="14867" max="14867" width="6.42578125" style="446" bestFit="1" customWidth="1"/>
    <col min="14868" max="14868" width="11.7109375" style="446" customWidth="1"/>
    <col min="14869" max="14869" width="0" style="446" hidden="1" customWidth="1"/>
    <col min="14870" max="14870" width="3.7109375" style="446" customWidth="1"/>
    <col min="14871" max="14871" width="11.140625" style="446" bestFit="1" customWidth="1"/>
    <col min="14872" max="15104" width="10.5703125" style="446"/>
    <col min="15105" max="15112" width="0" style="446" hidden="1" customWidth="1"/>
    <col min="15113" max="15115" width="3.7109375" style="446" customWidth="1"/>
    <col min="15116" max="15116" width="12.7109375" style="446" customWidth="1"/>
    <col min="15117" max="15117" width="47.42578125" style="446" customWidth="1"/>
    <col min="15118" max="15121" width="0" style="446" hidden="1" customWidth="1"/>
    <col min="15122" max="15122" width="11.7109375" style="446" customWidth="1"/>
    <col min="15123" max="15123" width="6.42578125" style="446" bestFit="1" customWidth="1"/>
    <col min="15124" max="15124" width="11.7109375" style="446" customWidth="1"/>
    <col min="15125" max="15125" width="0" style="446" hidden="1" customWidth="1"/>
    <col min="15126" max="15126" width="3.7109375" style="446" customWidth="1"/>
    <col min="15127" max="15127" width="11.140625" style="446" bestFit="1" customWidth="1"/>
    <col min="15128" max="15360" width="10.5703125" style="446"/>
    <col min="15361" max="15368" width="0" style="446" hidden="1" customWidth="1"/>
    <col min="15369" max="15371" width="3.7109375" style="446" customWidth="1"/>
    <col min="15372" max="15372" width="12.7109375" style="446" customWidth="1"/>
    <col min="15373" max="15373" width="47.42578125" style="446" customWidth="1"/>
    <col min="15374" max="15377" width="0" style="446" hidden="1" customWidth="1"/>
    <col min="15378" max="15378" width="11.7109375" style="446" customWidth="1"/>
    <col min="15379" max="15379" width="6.42578125" style="446" bestFit="1" customWidth="1"/>
    <col min="15380" max="15380" width="11.7109375" style="446" customWidth="1"/>
    <col min="15381" max="15381" width="0" style="446" hidden="1" customWidth="1"/>
    <col min="15382" max="15382" width="3.7109375" style="446" customWidth="1"/>
    <col min="15383" max="15383" width="11.140625" style="446" bestFit="1" customWidth="1"/>
    <col min="15384" max="15616" width="10.5703125" style="446"/>
    <col min="15617" max="15624" width="0" style="446" hidden="1" customWidth="1"/>
    <col min="15625" max="15627" width="3.7109375" style="446" customWidth="1"/>
    <col min="15628" max="15628" width="12.7109375" style="446" customWidth="1"/>
    <col min="15629" max="15629" width="47.42578125" style="446" customWidth="1"/>
    <col min="15630" max="15633" width="0" style="446" hidden="1" customWidth="1"/>
    <col min="15634" max="15634" width="11.7109375" style="446" customWidth="1"/>
    <col min="15635" max="15635" width="6.42578125" style="446" bestFit="1" customWidth="1"/>
    <col min="15636" max="15636" width="11.7109375" style="446" customWidth="1"/>
    <col min="15637" max="15637" width="0" style="446" hidden="1" customWidth="1"/>
    <col min="15638" max="15638" width="3.7109375" style="446" customWidth="1"/>
    <col min="15639" max="15639" width="11.140625" style="446" bestFit="1" customWidth="1"/>
    <col min="15640" max="15872" width="10.5703125" style="446"/>
    <col min="15873" max="15880" width="0" style="446" hidden="1" customWidth="1"/>
    <col min="15881" max="15883" width="3.7109375" style="446" customWidth="1"/>
    <col min="15884" max="15884" width="12.7109375" style="446" customWidth="1"/>
    <col min="15885" max="15885" width="47.42578125" style="446" customWidth="1"/>
    <col min="15886" max="15889" width="0" style="446" hidden="1" customWidth="1"/>
    <col min="15890" max="15890" width="11.7109375" style="446" customWidth="1"/>
    <col min="15891" max="15891" width="6.42578125" style="446" bestFit="1" customWidth="1"/>
    <col min="15892" max="15892" width="11.7109375" style="446" customWidth="1"/>
    <col min="15893" max="15893" width="0" style="446" hidden="1" customWidth="1"/>
    <col min="15894" max="15894" width="3.7109375" style="446" customWidth="1"/>
    <col min="15895" max="15895" width="11.140625" style="446" bestFit="1" customWidth="1"/>
    <col min="15896" max="16128" width="10.5703125" style="446"/>
    <col min="16129" max="16136" width="0" style="446" hidden="1" customWidth="1"/>
    <col min="16137" max="16139" width="3.7109375" style="446" customWidth="1"/>
    <col min="16140" max="16140" width="12.7109375" style="446" customWidth="1"/>
    <col min="16141" max="16141" width="47.42578125" style="446" customWidth="1"/>
    <col min="16142" max="16145" width="0" style="446" hidden="1" customWidth="1"/>
    <col min="16146" max="16146" width="11.7109375" style="446" customWidth="1"/>
    <col min="16147" max="16147" width="6.42578125" style="446" bestFit="1" customWidth="1"/>
    <col min="16148" max="16148" width="11.7109375" style="446" customWidth="1"/>
    <col min="16149" max="16149" width="0" style="446" hidden="1" customWidth="1"/>
    <col min="16150" max="16150" width="3.7109375" style="446" customWidth="1"/>
    <col min="16151" max="16151" width="11.140625" style="446" bestFit="1" customWidth="1"/>
    <col min="16152" max="16384" width="10.5703125" style="446"/>
  </cols>
  <sheetData>
    <row r="1" spans="1:34" hidden="1"/>
    <row r="2" spans="1:34" hidden="1"/>
    <row r="3" spans="1:34" hidden="1"/>
    <row r="4" spans="1:34" ht="3" customHeight="1">
      <c r="J4" s="451"/>
      <c r="K4" s="451"/>
      <c r="L4" s="447"/>
      <c r="M4" s="447"/>
      <c r="N4" s="447"/>
      <c r="O4" s="454"/>
      <c r="P4" s="454"/>
      <c r="Q4" s="454"/>
      <c r="R4" s="454"/>
      <c r="S4" s="454"/>
      <c r="T4" s="454"/>
      <c r="U4" s="447"/>
    </row>
    <row r="5" spans="1:34" ht="22.5" customHeight="1">
      <c r="J5" s="451"/>
      <c r="K5" s="451"/>
      <c r="L5" s="1301" t="s">
        <v>616</v>
      </c>
      <c r="M5" s="1301"/>
      <c r="N5" s="1301"/>
      <c r="O5" s="1301"/>
      <c r="P5" s="1301"/>
      <c r="Q5" s="1301"/>
      <c r="R5" s="1301"/>
      <c r="S5" s="1301"/>
      <c r="T5" s="1301"/>
      <c r="U5" s="467"/>
    </row>
    <row r="6" spans="1:34" ht="3" customHeight="1">
      <c r="J6" s="451"/>
      <c r="K6" s="451"/>
      <c r="L6" s="447"/>
      <c r="M6" s="447"/>
      <c r="N6" s="447"/>
      <c r="O6" s="450"/>
      <c r="P6" s="450"/>
      <c r="Q6" s="450"/>
      <c r="R6" s="450"/>
      <c r="S6" s="450"/>
      <c r="T6" s="450"/>
      <c r="U6" s="447"/>
    </row>
    <row r="7" spans="1:34"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34" s="539" customFormat="1" ht="18.75">
      <c r="A8" s="559"/>
      <c r="B8" s="559"/>
      <c r="C8" s="559"/>
      <c r="D8" s="559"/>
      <c r="E8" s="559"/>
      <c r="F8" s="559"/>
      <c r="G8" s="559"/>
      <c r="H8" s="559"/>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635"/>
      <c r="X8" s="559"/>
      <c r="Y8" s="559"/>
      <c r="Z8" s="559"/>
      <c r="AA8" s="559"/>
      <c r="AB8" s="559"/>
      <c r="AC8" s="559"/>
      <c r="AD8" s="559"/>
      <c r="AE8" s="559"/>
      <c r="AF8" s="559"/>
      <c r="AG8" s="559"/>
      <c r="AH8" s="559"/>
    </row>
    <row r="9" spans="1:34" s="461" customFormat="1" ht="22.5">
      <c r="A9" s="475"/>
      <c r="B9" s="475"/>
      <c r="C9" s="475"/>
      <c r="D9" s="475"/>
      <c r="E9" s="475"/>
      <c r="F9" s="475"/>
      <c r="G9" s="475"/>
      <c r="H9" s="475"/>
      <c r="L9" s="522"/>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635"/>
      <c r="X9" s="475"/>
      <c r="Y9" s="475"/>
      <c r="Z9" s="475"/>
      <c r="AA9" s="475"/>
      <c r="AB9" s="475"/>
      <c r="AC9" s="475"/>
      <c r="AD9" s="475"/>
      <c r="AE9" s="475"/>
      <c r="AF9" s="475"/>
      <c r="AG9" s="475"/>
      <c r="AH9" s="475"/>
    </row>
    <row r="10" spans="1:34"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34" s="461" customFormat="1" ht="11.25" hidden="1">
      <c r="A11" s="475"/>
      <c r="B11" s="475"/>
      <c r="C11" s="475"/>
      <c r="D11" s="475"/>
      <c r="E11" s="475"/>
      <c r="F11" s="475"/>
      <c r="G11" s="475"/>
      <c r="H11" s="475"/>
      <c r="L11" s="522"/>
      <c r="M11" s="522"/>
      <c r="N11" s="536"/>
      <c r="O11" s="551"/>
      <c r="P11" s="551"/>
      <c r="Q11" s="551"/>
      <c r="R11" s="551"/>
      <c r="S11" s="551"/>
      <c r="T11" s="551"/>
      <c r="U11" s="473" t="s">
        <v>371</v>
      </c>
      <c r="X11" s="475"/>
      <c r="Y11" s="475"/>
      <c r="Z11" s="475"/>
      <c r="AA11" s="475"/>
      <c r="AB11" s="475"/>
      <c r="AC11" s="475"/>
      <c r="AD11" s="475"/>
      <c r="AE11" s="475"/>
      <c r="AF11" s="475"/>
      <c r="AG11" s="475"/>
      <c r="AH11" s="475"/>
    </row>
    <row r="12" spans="1:34" ht="15" customHeight="1">
      <c r="J12" s="451"/>
      <c r="K12" s="451"/>
      <c r="L12" s="447"/>
      <c r="M12" s="447"/>
      <c r="N12" s="447"/>
      <c r="O12" s="1320"/>
      <c r="P12" s="1320"/>
      <c r="Q12" s="1320"/>
      <c r="R12" s="1320"/>
      <c r="S12" s="1320"/>
      <c r="T12" s="1320"/>
      <c r="U12" s="1320"/>
    </row>
    <row r="13" spans="1:34">
      <c r="J13" s="451"/>
      <c r="K13" s="451"/>
      <c r="L13" s="1231" t="s">
        <v>445</v>
      </c>
      <c r="M13" s="1231"/>
      <c r="N13" s="1231"/>
      <c r="O13" s="1231"/>
      <c r="P13" s="1231"/>
      <c r="Q13" s="1231"/>
      <c r="R13" s="1231"/>
      <c r="S13" s="1231"/>
      <c r="T13" s="1231"/>
      <c r="U13" s="1231"/>
      <c r="V13" s="1231"/>
      <c r="W13" s="1231" t="s">
        <v>446</v>
      </c>
    </row>
    <row r="14" spans="1:34" ht="14.25" customHeight="1">
      <c r="J14" s="451"/>
      <c r="K14" s="451"/>
      <c r="L14" s="1285" t="s">
        <v>91</v>
      </c>
      <c r="M14" s="1285" t="s">
        <v>602</v>
      </c>
      <c r="N14" s="491"/>
      <c r="O14" s="1286" t="s">
        <v>604</v>
      </c>
      <c r="P14" s="1287"/>
      <c r="Q14" s="1287"/>
      <c r="R14" s="1287"/>
      <c r="S14" s="1287"/>
      <c r="T14" s="1288"/>
      <c r="U14" s="1296" t="s">
        <v>339</v>
      </c>
      <c r="V14" s="1282" t="s">
        <v>274</v>
      </c>
      <c r="W14" s="1231"/>
    </row>
    <row r="15" spans="1:34" s="493" customFormat="1" ht="14.25" customHeight="1">
      <c r="A15" s="554"/>
      <c r="B15" s="554"/>
      <c r="C15" s="554"/>
      <c r="D15" s="554"/>
      <c r="E15" s="554"/>
      <c r="F15" s="554"/>
      <c r="G15" s="560"/>
      <c r="H15" s="560"/>
      <c r="I15" s="501"/>
      <c r="J15" s="499"/>
      <c r="K15" s="499"/>
      <c r="L15" s="1285"/>
      <c r="M15" s="1285"/>
      <c r="N15" s="491"/>
      <c r="O15" s="1291" t="s">
        <v>675</v>
      </c>
      <c r="P15" s="1289" t="s">
        <v>270</v>
      </c>
      <c r="Q15" s="1290"/>
      <c r="R15" s="1294" t="s">
        <v>615</v>
      </c>
      <c r="S15" s="1294"/>
      <c r="T15" s="1295"/>
      <c r="U15" s="1297"/>
      <c r="V15" s="1283"/>
      <c r="W15" s="1231"/>
      <c r="X15" s="554"/>
      <c r="Y15" s="554"/>
      <c r="Z15" s="554"/>
      <c r="AA15" s="554"/>
      <c r="AB15" s="554"/>
      <c r="AC15" s="554"/>
      <c r="AD15" s="554"/>
      <c r="AE15" s="554"/>
      <c r="AF15" s="554"/>
      <c r="AG15" s="554"/>
      <c r="AH15" s="554"/>
    </row>
    <row r="16" spans="1:34" ht="33.75">
      <c r="J16" s="451"/>
      <c r="K16" s="451"/>
      <c r="L16" s="1285"/>
      <c r="M16" s="1285"/>
      <c r="N16" s="490"/>
      <c r="O16" s="1292"/>
      <c r="P16" s="505" t="s">
        <v>670</v>
      </c>
      <c r="Q16" s="505" t="s">
        <v>671</v>
      </c>
      <c r="R16" s="506" t="s">
        <v>273</v>
      </c>
      <c r="S16" s="1280" t="s">
        <v>272</v>
      </c>
      <c r="T16" s="1281"/>
      <c r="U16" s="1298"/>
      <c r="V16" s="1284"/>
      <c r="W16" s="1231"/>
    </row>
    <row r="17" spans="1:35">
      <c r="J17" s="451"/>
      <c r="K17" s="459">
        <v>1</v>
      </c>
      <c r="L17" s="495" t="s">
        <v>92</v>
      </c>
      <c r="M17" s="495" t="s">
        <v>48</v>
      </c>
      <c r="N17" s="466" t="s">
        <v>48</v>
      </c>
      <c r="O17" s="457">
        <f ca="1">OFFSET(O17,0,-1)+1</f>
        <v>3</v>
      </c>
      <c r="P17" s="457">
        <f ca="1">OFFSET(P17,0,-1)+1</f>
        <v>4</v>
      </c>
      <c r="Q17" s="457">
        <f ca="1">OFFSET(Q17,0,-1)+1</f>
        <v>5</v>
      </c>
      <c r="R17" s="457">
        <f ca="1">OFFSET(R17,0,-1)+1</f>
        <v>6</v>
      </c>
      <c r="S17" s="1303">
        <f ca="1">OFFSET(S17,0,-1)+1</f>
        <v>7</v>
      </c>
      <c r="T17" s="1303"/>
      <c r="U17" s="457">
        <f ca="1">OFFSET(U17,0,-2)+1</f>
        <v>8</v>
      </c>
      <c r="V17" s="620">
        <f ca="1">OFFSET(V17,0,-1)</f>
        <v>8</v>
      </c>
      <c r="W17" s="457">
        <f ca="1">OFFSET(W17,0,-1)+1</f>
        <v>9</v>
      </c>
    </row>
    <row r="18" spans="1:35" ht="22.5">
      <c r="A18" s="1304">
        <v>1</v>
      </c>
      <c r="B18" s="906"/>
      <c r="C18" s="906"/>
      <c r="D18" s="906"/>
      <c r="E18" s="907"/>
      <c r="F18" s="908"/>
      <c r="G18" s="908"/>
      <c r="H18" s="908"/>
      <c r="I18" s="909"/>
      <c r="J18" s="904"/>
      <c r="K18" s="911"/>
      <c r="L18" s="562">
        <f>mergeValue(A18)</f>
        <v>1</v>
      </c>
      <c r="M18" s="610" t="s">
        <v>19</v>
      </c>
      <c r="N18" s="549"/>
      <c r="O18" s="1316"/>
      <c r="P18" s="1316"/>
      <c r="Q18" s="1316"/>
      <c r="R18" s="1316"/>
      <c r="S18" s="1316"/>
      <c r="T18" s="1316"/>
      <c r="U18" s="1316"/>
      <c r="V18" s="1316"/>
      <c r="W18" s="1129" t="s">
        <v>718</v>
      </c>
    </row>
    <row r="19" spans="1:35" ht="22.5">
      <c r="A19" s="1304"/>
      <c r="B19" s="1304">
        <v>1</v>
      </c>
      <c r="C19" s="906"/>
      <c r="D19" s="906"/>
      <c r="E19" s="908"/>
      <c r="F19" s="908"/>
      <c r="G19" s="908"/>
      <c r="H19" s="908"/>
      <c r="I19" s="903"/>
      <c r="J19" s="902"/>
      <c r="K19" s="905"/>
      <c r="L19" s="562" t="str">
        <f>mergeValue(A19) &amp;"."&amp; mergeValue(B19)</f>
        <v>1.1</v>
      </c>
      <c r="M19" s="516" t="s">
        <v>15</v>
      </c>
      <c r="N19" s="549"/>
      <c r="O19" s="1316"/>
      <c r="P19" s="1316"/>
      <c r="Q19" s="1316"/>
      <c r="R19" s="1316"/>
      <c r="S19" s="1316"/>
      <c r="T19" s="1316"/>
      <c r="U19" s="1316"/>
      <c r="V19" s="1316"/>
      <c r="W19" s="1129" t="s">
        <v>459</v>
      </c>
    </row>
    <row r="20" spans="1:35" ht="22.5">
      <c r="A20" s="1304"/>
      <c r="B20" s="1304"/>
      <c r="C20" s="1304">
        <v>1</v>
      </c>
      <c r="D20" s="906"/>
      <c r="E20" s="908"/>
      <c r="F20" s="908"/>
      <c r="G20" s="908"/>
      <c r="H20" s="908"/>
      <c r="I20" s="910"/>
      <c r="J20" s="902"/>
      <c r="K20" s="905"/>
      <c r="L20" s="562" t="str">
        <f>mergeValue(A20) &amp;"."&amp; mergeValue(B20)&amp;"."&amp; mergeValue(C20)</f>
        <v>1.1.1</v>
      </c>
      <c r="M20" s="517" t="s">
        <v>7</v>
      </c>
      <c r="N20" s="549"/>
      <c r="O20" s="1316"/>
      <c r="P20" s="1316"/>
      <c r="Q20" s="1316"/>
      <c r="R20" s="1316"/>
      <c r="S20" s="1316"/>
      <c r="T20" s="1316"/>
      <c r="U20" s="1316"/>
      <c r="V20" s="1316"/>
      <c r="W20" s="1129" t="s">
        <v>600</v>
      </c>
    </row>
    <row r="21" spans="1:35" ht="22.5">
      <c r="A21" s="1304"/>
      <c r="B21" s="1304"/>
      <c r="C21" s="1304"/>
      <c r="D21" s="1304">
        <v>1</v>
      </c>
      <c r="E21" s="908"/>
      <c r="F21" s="908"/>
      <c r="G21" s="908"/>
      <c r="H21" s="908"/>
      <c r="I21" s="910"/>
      <c r="J21" s="902"/>
      <c r="K21" s="905"/>
      <c r="L21" s="562" t="str">
        <f>mergeValue(A21) &amp;"."&amp; mergeValue(B21)&amp;"."&amp; mergeValue(C21)&amp;"."&amp; mergeValue(D21)</f>
        <v>1.1.1.1</v>
      </c>
      <c r="M21" s="518" t="s">
        <v>21</v>
      </c>
      <c r="N21" s="549"/>
      <c r="O21" s="1316"/>
      <c r="P21" s="1316"/>
      <c r="Q21" s="1316"/>
      <c r="R21" s="1316"/>
      <c r="S21" s="1316"/>
      <c r="T21" s="1316"/>
      <c r="U21" s="1316"/>
      <c r="V21" s="1316"/>
      <c r="W21" s="1129" t="s">
        <v>601</v>
      </c>
    </row>
    <row r="22" spans="1:35" ht="11.25" hidden="1" customHeight="1">
      <c r="A22" s="1304"/>
      <c r="B22" s="1304"/>
      <c r="C22" s="1304"/>
      <c r="D22" s="1304"/>
      <c r="E22" s="1304">
        <v>1</v>
      </c>
      <c r="F22" s="908"/>
      <c r="G22" s="908"/>
      <c r="H22" s="906">
        <v>1</v>
      </c>
      <c r="I22" s="1304">
        <v>1</v>
      </c>
      <c r="J22" s="908"/>
      <c r="K22" s="913"/>
      <c r="L22" s="562"/>
      <c r="M22" s="524"/>
      <c r="N22" s="550"/>
      <c r="O22" s="600"/>
      <c r="P22" s="600"/>
      <c r="Q22" s="600"/>
      <c r="R22" s="600"/>
      <c r="S22" s="600"/>
      <c r="T22" s="600"/>
      <c r="U22" s="600"/>
      <c r="V22" s="478"/>
      <c r="W22" s="1090"/>
    </row>
    <row r="23" spans="1:35" ht="33.75">
      <c r="A23" s="1304"/>
      <c r="B23" s="1304"/>
      <c r="C23" s="1304"/>
      <c r="D23" s="1304"/>
      <c r="E23" s="1304"/>
      <c r="F23" s="1304">
        <v>1</v>
      </c>
      <c r="G23" s="906"/>
      <c r="H23" s="906"/>
      <c r="I23" s="1304"/>
      <c r="J23" s="1304">
        <v>1</v>
      </c>
      <c r="K23" s="914"/>
      <c r="L23" s="562" t="str">
        <f>mergeValue(A23) &amp;"."&amp; mergeValue(B23)&amp;"."&amp; mergeValue(C23)&amp;"."&amp; mergeValue(D23)&amp;"."&amp;  mergeValue(F23)</f>
        <v>1.1.1.1.1</v>
      </c>
      <c r="M23" s="525" t="s">
        <v>9</v>
      </c>
      <c r="N23" s="550"/>
      <c r="O23" s="1306"/>
      <c r="P23" s="1306"/>
      <c r="Q23" s="1306"/>
      <c r="R23" s="1306"/>
      <c r="S23" s="1306"/>
      <c r="T23" s="1306"/>
      <c r="U23" s="1306"/>
      <c r="V23" s="1306"/>
      <c r="W23" s="1129" t="s">
        <v>720</v>
      </c>
      <c r="Y23" s="474" t="str">
        <f>strCheckUnique(Z23:Z26)</f>
        <v/>
      </c>
      <c r="AA23" s="474"/>
    </row>
    <row r="24" spans="1:35" ht="99" customHeight="1">
      <c r="A24" s="1304"/>
      <c r="B24" s="1304"/>
      <c r="C24" s="1304"/>
      <c r="D24" s="1304"/>
      <c r="E24" s="1304"/>
      <c r="F24" s="1304"/>
      <c r="G24" s="906">
        <v>1</v>
      </c>
      <c r="H24" s="906"/>
      <c r="I24" s="1304"/>
      <c r="J24" s="1304"/>
      <c r="K24" s="914">
        <v>1</v>
      </c>
      <c r="L24" s="562" t="str">
        <f>mergeValue(A24) &amp;"."&amp; mergeValue(B24)&amp;"."&amp; mergeValue(C24)&amp;"."&amp; mergeValue(D24)&amp;"."&amp; mergeValue(F24)&amp;"."&amp; mergeValue(G24)</f>
        <v>1.1.1.1.1.1</v>
      </c>
      <c r="M24" s="1088"/>
      <c r="N24" s="555"/>
      <c r="O24" s="532"/>
      <c r="P24" s="532"/>
      <c r="Q24" s="1040"/>
      <c r="R24" s="1310"/>
      <c r="S24" s="1300" t="s">
        <v>83</v>
      </c>
      <c r="T24" s="1310"/>
      <c r="U24" s="1300" t="s">
        <v>84</v>
      </c>
      <c r="V24" s="547"/>
      <c r="W24" s="1274" t="s">
        <v>733</v>
      </c>
      <c r="X24" s="470" t="str">
        <f>strCheckDate(O25:V25)</f>
        <v/>
      </c>
      <c r="Y24" s="474"/>
      <c r="Z24" s="474" t="str">
        <f>IF(M24="","",M24 )</f>
        <v/>
      </c>
      <c r="AA24" s="474"/>
      <c r="AB24" s="474"/>
      <c r="AC24" s="474"/>
    </row>
    <row r="25" spans="1:35" ht="11.25" hidden="1">
      <c r="A25" s="1304"/>
      <c r="B25" s="1304"/>
      <c r="C25" s="1304"/>
      <c r="D25" s="1304"/>
      <c r="E25" s="1304"/>
      <c r="F25" s="1304"/>
      <c r="G25" s="906"/>
      <c r="H25" s="906"/>
      <c r="I25" s="1304"/>
      <c r="J25" s="1304"/>
      <c r="K25" s="914"/>
      <c r="L25" s="569"/>
      <c r="M25" s="615"/>
      <c r="N25" s="555"/>
      <c r="O25" s="532"/>
      <c r="P25" s="532"/>
      <c r="Q25" s="553" t="str">
        <f>R24 &amp; "-" &amp; T24</f>
        <v>-</v>
      </c>
      <c r="R25" s="1299"/>
      <c r="S25" s="1300"/>
      <c r="T25" s="1299"/>
      <c r="U25" s="1300"/>
      <c r="V25" s="547"/>
      <c r="W25" s="1275"/>
    </row>
    <row r="26" spans="1:35" s="445" customFormat="1" ht="15" customHeight="1">
      <c r="A26" s="1304"/>
      <c r="B26" s="1304"/>
      <c r="C26" s="1304"/>
      <c r="D26" s="1304"/>
      <c r="E26" s="1304"/>
      <c r="F26" s="1304"/>
      <c r="G26" s="908"/>
      <c r="H26" s="906"/>
      <c r="I26" s="1304"/>
      <c r="J26" s="1304"/>
      <c r="K26" s="913"/>
      <c r="L26" s="508"/>
      <c r="M26" s="526" t="s">
        <v>24</v>
      </c>
      <c r="N26" s="521"/>
      <c r="O26" s="515"/>
      <c r="P26" s="515"/>
      <c r="Q26" s="515"/>
      <c r="R26" s="542"/>
      <c r="S26" s="534"/>
      <c r="T26" s="533"/>
      <c r="U26" s="521"/>
      <c r="V26" s="530"/>
      <c r="W26" s="1276"/>
      <c r="X26" s="471"/>
      <c r="Y26" s="471"/>
      <c r="Z26" s="471"/>
      <c r="AA26" s="471"/>
      <c r="AB26" s="471"/>
      <c r="AC26" s="471"/>
      <c r="AD26" s="471"/>
      <c r="AE26" s="471"/>
      <c r="AF26" s="471"/>
      <c r="AG26" s="471"/>
      <c r="AH26" s="471"/>
    </row>
    <row r="27" spans="1:35" s="445" customFormat="1" ht="15" customHeight="1">
      <c r="A27" s="1304"/>
      <c r="B27" s="1304"/>
      <c r="C27" s="1304"/>
      <c r="D27" s="1304"/>
      <c r="E27" s="1304"/>
      <c r="F27" s="908"/>
      <c r="G27" s="908"/>
      <c r="H27" s="906"/>
      <c r="I27" s="1304"/>
      <c r="J27" s="908"/>
      <c r="K27" s="913"/>
      <c r="L27" s="508"/>
      <c r="M27" s="521" t="s">
        <v>10</v>
      </c>
      <c r="N27" s="520"/>
      <c r="O27" s="515"/>
      <c r="P27" s="515"/>
      <c r="Q27" s="515"/>
      <c r="R27" s="542"/>
      <c r="S27" s="534"/>
      <c r="T27" s="533"/>
      <c r="U27" s="520"/>
      <c r="V27" s="534"/>
      <c r="W27" s="530"/>
      <c r="X27" s="471"/>
      <c r="Y27" s="471"/>
      <c r="Z27" s="471"/>
      <c r="AA27" s="471"/>
      <c r="AB27" s="471"/>
      <c r="AC27" s="471"/>
      <c r="AD27" s="471"/>
      <c r="AE27" s="471"/>
      <c r="AF27" s="471"/>
      <c r="AG27" s="471"/>
      <c r="AH27" s="471"/>
    </row>
    <row r="28" spans="1:35" s="445" customFormat="1" ht="15" hidden="1" customHeight="1">
      <c r="A28" s="1304"/>
      <c r="B28" s="1304"/>
      <c r="C28" s="1304"/>
      <c r="D28" s="1304"/>
      <c r="E28" s="912"/>
      <c r="F28" s="908"/>
      <c r="G28" s="908"/>
      <c r="H28" s="908"/>
      <c r="I28" s="904"/>
      <c r="J28" s="901"/>
      <c r="K28" s="911"/>
      <c r="L28" s="508"/>
      <c r="M28" s="521"/>
      <c r="N28" s="521"/>
      <c r="O28" s="521"/>
      <c r="P28" s="521"/>
      <c r="Q28" s="521"/>
      <c r="R28" s="521"/>
      <c r="S28" s="521"/>
      <c r="T28" s="521"/>
      <c r="U28" s="521"/>
      <c r="V28" s="534"/>
      <c r="W28" s="530"/>
      <c r="X28" s="471"/>
      <c r="Y28" s="471"/>
      <c r="Z28" s="471"/>
      <c r="AA28" s="471"/>
      <c r="AB28" s="471"/>
      <c r="AC28" s="471"/>
      <c r="AD28" s="471"/>
      <c r="AE28" s="471"/>
      <c r="AF28" s="471"/>
      <c r="AG28" s="471"/>
      <c r="AH28" s="471"/>
      <c r="AI28" s="471"/>
    </row>
    <row r="29" spans="1:35" s="445" customFormat="1" ht="15" customHeight="1">
      <c r="A29" s="1304"/>
      <c r="B29" s="1304"/>
      <c r="C29" s="1304"/>
      <c r="D29" s="912"/>
      <c r="E29" s="912"/>
      <c r="F29" s="908"/>
      <c r="G29" s="908"/>
      <c r="H29" s="908"/>
      <c r="I29" s="904"/>
      <c r="J29" s="901"/>
      <c r="K29" s="911"/>
      <c r="L29" s="508"/>
      <c r="M29" s="520" t="s">
        <v>16</v>
      </c>
      <c r="N29" s="519"/>
      <c r="O29" s="515"/>
      <c r="P29" s="515"/>
      <c r="Q29" s="515"/>
      <c r="R29" s="542"/>
      <c r="S29" s="534"/>
      <c r="T29" s="533"/>
      <c r="U29" s="519"/>
      <c r="V29" s="534"/>
      <c r="W29" s="530"/>
      <c r="X29" s="471"/>
      <c r="Y29" s="471"/>
      <c r="Z29" s="471"/>
      <c r="AA29" s="471"/>
      <c r="AB29" s="471"/>
      <c r="AC29" s="471"/>
      <c r="AD29" s="471"/>
      <c r="AE29" s="471"/>
      <c r="AF29" s="471"/>
      <c r="AG29" s="471"/>
      <c r="AH29" s="471"/>
    </row>
    <row r="30" spans="1:35" s="445" customFormat="1" ht="15" customHeight="1">
      <c r="A30" s="1304"/>
      <c r="B30" s="1304"/>
      <c r="C30" s="912"/>
      <c r="D30" s="912"/>
      <c r="E30" s="912"/>
      <c r="F30" s="912"/>
      <c r="G30" s="917"/>
      <c r="H30" s="904"/>
      <c r="I30" s="915"/>
      <c r="J30" s="901"/>
      <c r="K30" s="916"/>
      <c r="L30" s="508"/>
      <c r="M30" s="519" t="s">
        <v>17</v>
      </c>
      <c r="N30" s="519"/>
      <c r="O30" s="515"/>
      <c r="P30" s="515"/>
      <c r="Q30" s="515"/>
      <c r="R30" s="542"/>
      <c r="S30" s="534"/>
      <c r="T30" s="533"/>
      <c r="U30" s="519"/>
      <c r="V30" s="534"/>
      <c r="W30" s="530"/>
      <c r="X30" s="471"/>
      <c r="Y30" s="471"/>
      <c r="Z30" s="471"/>
      <c r="AA30" s="471"/>
      <c r="AB30" s="471"/>
      <c r="AC30" s="471"/>
      <c r="AD30" s="471"/>
      <c r="AE30" s="471"/>
      <c r="AF30" s="471"/>
      <c r="AG30" s="471"/>
      <c r="AH30" s="471"/>
    </row>
    <row r="31" spans="1:35" s="445" customFormat="1" ht="15" customHeight="1">
      <c r="A31" s="1304"/>
      <c r="B31" s="912"/>
      <c r="C31" s="912"/>
      <c r="D31" s="912"/>
      <c r="E31" s="912"/>
      <c r="F31" s="912"/>
      <c r="G31" s="917"/>
      <c r="H31" s="904"/>
      <c r="I31" s="904"/>
      <c r="J31" s="901"/>
      <c r="K31" s="911"/>
      <c r="L31" s="508"/>
      <c r="M31" s="528" t="s">
        <v>18</v>
      </c>
      <c r="N31" s="519"/>
      <c r="O31" s="515"/>
      <c r="P31" s="515"/>
      <c r="Q31" s="515"/>
      <c r="R31" s="542"/>
      <c r="S31" s="534"/>
      <c r="T31" s="533"/>
      <c r="U31" s="519"/>
      <c r="V31" s="534"/>
      <c r="W31" s="530"/>
      <c r="X31" s="471"/>
      <c r="Y31" s="471"/>
      <c r="Z31" s="471"/>
      <c r="AA31" s="471"/>
      <c r="AB31" s="471"/>
      <c r="AC31" s="471"/>
      <c r="AD31" s="471"/>
      <c r="AE31" s="471"/>
      <c r="AF31" s="471"/>
      <c r="AG31" s="471"/>
      <c r="AH31" s="471"/>
    </row>
    <row r="32" spans="1:35" s="445" customFormat="1" ht="15" customHeight="1">
      <c r="A32" s="900"/>
      <c r="B32" s="900"/>
      <c r="C32" s="900"/>
      <c r="D32" s="900"/>
      <c r="E32" s="900"/>
      <c r="F32" s="900"/>
      <c r="G32" s="900"/>
      <c r="H32" s="900"/>
      <c r="I32" s="900"/>
      <c r="J32" s="900"/>
      <c r="K32" s="900"/>
      <c r="L32" s="508"/>
      <c r="M32" s="535" t="s">
        <v>308</v>
      </c>
      <c r="N32" s="519"/>
      <c r="O32" s="515"/>
      <c r="P32" s="515"/>
      <c r="Q32" s="515"/>
      <c r="R32" s="542"/>
      <c r="S32" s="534"/>
      <c r="T32" s="533"/>
      <c r="U32" s="519"/>
      <c r="V32" s="534"/>
      <c r="W32" s="530"/>
      <c r="X32" s="471"/>
      <c r="Y32" s="471"/>
      <c r="Z32" s="471"/>
      <c r="AA32" s="471"/>
      <c r="AB32" s="471"/>
      <c r="AC32" s="471"/>
      <c r="AD32" s="471"/>
      <c r="AE32" s="471"/>
      <c r="AF32" s="471"/>
      <c r="AG32" s="471"/>
      <c r="AH32" s="471"/>
    </row>
    <row r="33" spans="12:23" ht="3" customHeight="1">
      <c r="L33" s="455"/>
      <c r="M33" s="455"/>
      <c r="N33" s="455"/>
      <c r="O33" s="455"/>
      <c r="P33" s="455"/>
      <c r="Q33" s="455"/>
      <c r="R33" s="455"/>
      <c r="S33" s="455"/>
      <c r="T33" s="455"/>
      <c r="U33" s="455"/>
    </row>
    <row r="34" spans="12:23" ht="141.75" customHeight="1">
      <c r="L34" s="1">
        <v>1</v>
      </c>
      <c r="M34" s="1267" t="s">
        <v>734</v>
      </c>
      <c r="N34" s="1267"/>
      <c r="O34" s="1267"/>
      <c r="P34" s="1267"/>
      <c r="Q34" s="1267"/>
      <c r="R34" s="1267"/>
      <c r="S34" s="1267"/>
      <c r="T34" s="1267"/>
      <c r="U34" s="1267"/>
      <c r="V34" s="1267"/>
      <c r="W34" s="1267"/>
    </row>
  </sheetData>
  <sheetProtection password="FA9C" sheet="1" objects="1" scenarios="1" formatColumns="0" formatRows="0"/>
  <dataConsolidate leftLabels="1"/>
  <mergeCells count="37">
    <mergeCell ref="D21:D28"/>
    <mergeCell ref="L5:T5"/>
    <mergeCell ref="O9:T9"/>
    <mergeCell ref="O10:T10"/>
    <mergeCell ref="A18:A31"/>
    <mergeCell ref="O18:V18"/>
    <mergeCell ref="B19:B30"/>
    <mergeCell ref="O19:V19"/>
    <mergeCell ref="C20:C29"/>
    <mergeCell ref="O21:V21"/>
    <mergeCell ref="E22:E27"/>
    <mergeCell ref="I22:I27"/>
    <mergeCell ref="F23:F26"/>
    <mergeCell ref="J23:J26"/>
    <mergeCell ref="O23:V23"/>
    <mergeCell ref="R24:R25"/>
    <mergeCell ref="O7:T7"/>
    <mergeCell ref="O8:T8"/>
    <mergeCell ref="V14:V16"/>
    <mergeCell ref="L13:V13"/>
    <mergeCell ref="L14:L16"/>
    <mergeCell ref="M14:M16"/>
    <mergeCell ref="O14:T14"/>
    <mergeCell ref="U14:U16"/>
    <mergeCell ref="S16:T16"/>
    <mergeCell ref="O12:U12"/>
    <mergeCell ref="O15:O16"/>
    <mergeCell ref="P15:Q15"/>
    <mergeCell ref="R15:T15"/>
    <mergeCell ref="W13:W16"/>
    <mergeCell ref="W24:W26"/>
    <mergeCell ref="M34:W34"/>
    <mergeCell ref="T24:T25"/>
    <mergeCell ref="U24:U25"/>
    <mergeCell ref="O20:V20"/>
    <mergeCell ref="S24:S25"/>
    <mergeCell ref="S17:T17"/>
  </mergeCells>
  <dataValidations count="8">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L65562:W65568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L131098:W131104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L196634:W196640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L262170:W262176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L327706:W327712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L393242:W393248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L458778:W458784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L524314:W524320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L589850:W589856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L655386:W655392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L720922:W720928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L786458:W786464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L851994:W852000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L917530:W917536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L983066:W983072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6:V32 W27:W32"/>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TO18:TO24">
      <formula1>900</formula1>
    </dataValidation>
    <dataValidation type="list" allowBlank="1" showInputMessage="1" showErrorMessage="1" errorTitle="Ошибка" error="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JI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JQ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U2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5">
    <tabColor theme="0" tint="-0.249977111117893"/>
  </sheetPr>
  <dimension ref="A1:T19"/>
  <sheetViews>
    <sheetView showGridLines="0" topLeftCell="E1" zoomScaleNormal="100" workbookViewId="0"/>
  </sheetViews>
  <sheetFormatPr defaultColWidth="10.5703125" defaultRowHeight="14.25"/>
  <cols>
    <col min="1" max="1" width="3.7109375" style="207"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7" t="s">
        <v>67</v>
      </c>
    </row>
    <row r="2" spans="1:20" ht="22.5">
      <c r="F2" s="1268" t="s">
        <v>470</v>
      </c>
      <c r="G2" s="1269"/>
      <c r="H2" s="1270"/>
      <c r="I2" s="407"/>
    </row>
    <row r="3" spans="1:20" ht="3" customHeight="1"/>
    <row r="4" spans="1:20" s="182" customFormat="1" ht="11.25">
      <c r="A4" s="206"/>
      <c r="B4" s="206"/>
      <c r="C4" s="206"/>
      <c r="D4" s="206"/>
      <c r="F4" s="1231" t="s">
        <v>445</v>
      </c>
      <c r="G4" s="1231"/>
      <c r="H4" s="1231"/>
      <c r="I4" s="1271" t="s">
        <v>446</v>
      </c>
      <c r="J4" s="206"/>
      <c r="K4" s="206"/>
      <c r="L4" s="206"/>
      <c r="M4" s="206"/>
      <c r="N4" s="206"/>
      <c r="O4" s="206"/>
      <c r="P4" s="206"/>
      <c r="Q4" s="206"/>
      <c r="R4" s="206"/>
      <c r="S4" s="206"/>
      <c r="T4" s="206"/>
    </row>
    <row r="5" spans="1:20" s="182" customFormat="1" ht="11.25" customHeight="1">
      <c r="A5" s="206"/>
      <c r="B5" s="206"/>
      <c r="C5" s="206"/>
      <c r="D5" s="206"/>
      <c r="F5" s="299" t="s">
        <v>91</v>
      </c>
      <c r="G5" s="314" t="s">
        <v>448</v>
      </c>
      <c r="H5" s="298" t="s">
        <v>439</v>
      </c>
      <c r="I5" s="1271"/>
      <c r="J5" s="206"/>
      <c r="K5" s="206"/>
      <c r="L5" s="206"/>
      <c r="M5" s="206"/>
      <c r="N5" s="206"/>
      <c r="O5" s="206"/>
      <c r="P5" s="206"/>
      <c r="Q5" s="206"/>
      <c r="R5" s="206"/>
      <c r="S5" s="206"/>
      <c r="T5" s="206"/>
    </row>
    <row r="6" spans="1:20" s="182" customFormat="1" ht="12" customHeight="1">
      <c r="A6" s="206"/>
      <c r="B6" s="206"/>
      <c r="C6" s="206"/>
      <c r="D6" s="206"/>
      <c r="F6" s="300" t="s">
        <v>92</v>
      </c>
      <c r="G6" s="302">
        <v>2</v>
      </c>
      <c r="H6" s="303">
        <v>3</v>
      </c>
      <c r="I6" s="301">
        <v>4</v>
      </c>
      <c r="J6" s="206">
        <v>4</v>
      </c>
      <c r="K6" s="206"/>
      <c r="L6" s="206"/>
      <c r="M6" s="206"/>
      <c r="N6" s="206"/>
      <c r="O6" s="206"/>
      <c r="P6" s="206"/>
      <c r="Q6" s="206"/>
      <c r="R6" s="206"/>
      <c r="S6" s="206"/>
      <c r="T6" s="206"/>
    </row>
    <row r="7" spans="1:20" s="182" customFormat="1" ht="18.75">
      <c r="A7" s="206"/>
      <c r="B7" s="206"/>
      <c r="C7" s="206"/>
      <c r="D7" s="206"/>
      <c r="F7" s="313">
        <v>1</v>
      </c>
      <c r="G7" s="389" t="s">
        <v>471</v>
      </c>
      <c r="H7" s="297" t="str">
        <f>IF(dateCh="","",dateCh)</f>
        <v>11.05.2022</v>
      </c>
      <c r="I7" s="188" t="s">
        <v>472</v>
      </c>
      <c r="J7" s="312"/>
      <c r="K7" s="206"/>
      <c r="L7" s="206"/>
      <c r="M7" s="206"/>
      <c r="N7" s="206"/>
      <c r="O7" s="206"/>
      <c r="P7" s="206"/>
      <c r="Q7" s="206"/>
      <c r="R7" s="206"/>
      <c r="S7" s="206"/>
      <c r="T7" s="206"/>
    </row>
    <row r="8" spans="1:20" s="182" customFormat="1" ht="45">
      <c r="A8" s="1272">
        <v>1</v>
      </c>
      <c r="B8" s="206"/>
      <c r="C8" s="206"/>
      <c r="D8" s="206"/>
      <c r="F8" s="313" t="str">
        <f>"2." &amp;mergeValue(A8)</f>
        <v>2.1</v>
      </c>
      <c r="G8" s="389" t="s">
        <v>473</v>
      </c>
      <c r="H8" s="297"/>
      <c r="I8" s="188" t="s">
        <v>568</v>
      </c>
      <c r="J8" s="312"/>
      <c r="K8" s="206"/>
      <c r="L8" s="206"/>
      <c r="M8" s="206"/>
      <c r="N8" s="206"/>
      <c r="O8" s="206"/>
      <c r="P8" s="206"/>
      <c r="Q8" s="206"/>
      <c r="R8" s="206"/>
      <c r="S8" s="206"/>
      <c r="T8" s="206"/>
    </row>
    <row r="9" spans="1:20" s="182" customFormat="1" ht="22.5">
      <c r="A9" s="1272"/>
      <c r="B9" s="206"/>
      <c r="C9" s="206"/>
      <c r="D9" s="206"/>
      <c r="F9" s="313" t="str">
        <f>"3." &amp;mergeValue(A9)</f>
        <v>3.1</v>
      </c>
      <c r="G9" s="389" t="s">
        <v>474</v>
      </c>
      <c r="H9" s="297"/>
      <c r="I9" s="188" t="s">
        <v>566</v>
      </c>
      <c r="J9" s="312"/>
      <c r="K9" s="206"/>
      <c r="L9" s="206"/>
      <c r="M9" s="206"/>
      <c r="N9" s="206"/>
      <c r="O9" s="206"/>
      <c r="P9" s="206"/>
      <c r="Q9" s="206"/>
      <c r="R9" s="206"/>
      <c r="S9" s="206"/>
      <c r="T9" s="206"/>
    </row>
    <row r="10" spans="1:20" s="182" customFormat="1" ht="22.5">
      <c r="A10" s="1272"/>
      <c r="B10" s="206"/>
      <c r="C10" s="206"/>
      <c r="D10" s="206"/>
      <c r="F10" s="313" t="str">
        <f>"4."&amp;mergeValue(A10)</f>
        <v>4.1</v>
      </c>
      <c r="G10" s="389" t="s">
        <v>475</v>
      </c>
      <c r="H10" s="298" t="s">
        <v>449</v>
      </c>
      <c r="I10" s="188"/>
      <c r="J10" s="312"/>
      <c r="K10" s="206"/>
      <c r="L10" s="206"/>
      <c r="M10" s="206"/>
      <c r="N10" s="206"/>
      <c r="O10" s="206"/>
      <c r="P10" s="206"/>
      <c r="Q10" s="206"/>
      <c r="R10" s="206"/>
      <c r="S10" s="206"/>
      <c r="T10" s="206"/>
    </row>
    <row r="11" spans="1:20" s="182" customFormat="1" ht="18.75">
      <c r="A11" s="1272"/>
      <c r="B11" s="1272">
        <v>1</v>
      </c>
      <c r="C11" s="321"/>
      <c r="D11" s="321"/>
      <c r="F11" s="313" t="str">
        <f>"4."&amp;mergeValue(A11) &amp;"."&amp;mergeValue(B11)</f>
        <v>4.1.1</v>
      </c>
      <c r="G11" s="304" t="s">
        <v>570</v>
      </c>
      <c r="H11" s="297" t="str">
        <f>IF(region_name="","",region_name)</f>
        <v>Челябинская область</v>
      </c>
      <c r="I11" s="188" t="s">
        <v>478</v>
      </c>
      <c r="J11" s="312"/>
      <c r="K11" s="206"/>
      <c r="L11" s="206"/>
      <c r="M11" s="206"/>
      <c r="N11" s="206"/>
      <c r="O11" s="206"/>
      <c r="P11" s="206"/>
      <c r="Q11" s="206"/>
      <c r="R11" s="206"/>
      <c r="S11" s="206"/>
      <c r="T11" s="206"/>
    </row>
    <row r="12" spans="1:20" s="182" customFormat="1" ht="22.5">
      <c r="A12" s="1272"/>
      <c r="B12" s="1272"/>
      <c r="C12" s="1272">
        <v>1</v>
      </c>
      <c r="D12" s="321"/>
      <c r="F12" s="313" t="str">
        <f>"4."&amp;mergeValue(A12) &amp;"."&amp;mergeValue(B12)&amp;"."&amp;mergeValue(C12)</f>
        <v>4.1.1.1</v>
      </c>
      <c r="G12" s="318" t="s">
        <v>476</v>
      </c>
      <c r="H12" s="297"/>
      <c r="I12" s="188" t="s">
        <v>479</v>
      </c>
      <c r="J12" s="312"/>
      <c r="K12" s="206"/>
      <c r="L12" s="206"/>
      <c r="M12" s="206"/>
      <c r="N12" s="206"/>
      <c r="O12" s="206"/>
      <c r="P12" s="206"/>
      <c r="Q12" s="206"/>
      <c r="R12" s="206"/>
      <c r="S12" s="206"/>
      <c r="T12" s="206"/>
    </row>
    <row r="13" spans="1:20" s="182" customFormat="1" ht="39" customHeight="1">
      <c r="A13" s="1272"/>
      <c r="B13" s="1272"/>
      <c r="C13" s="1272"/>
      <c r="D13" s="321">
        <v>1</v>
      </c>
      <c r="F13" s="313" t="str">
        <f>"4."&amp;mergeValue(A13) &amp;"."&amp;mergeValue(B13)&amp;"."&amp;mergeValue(C13)&amp;"."&amp;mergeValue(D13)</f>
        <v>4.1.1.1.1</v>
      </c>
      <c r="G13" s="392" t="s">
        <v>477</v>
      </c>
      <c r="H13" s="297"/>
      <c r="I13" s="1273" t="s">
        <v>569</v>
      </c>
      <c r="J13" s="312"/>
      <c r="K13" s="206"/>
      <c r="L13" s="206"/>
      <c r="M13" s="206"/>
      <c r="N13" s="206"/>
      <c r="O13" s="206"/>
      <c r="P13" s="206"/>
      <c r="Q13" s="206"/>
      <c r="R13" s="206"/>
      <c r="S13" s="206"/>
      <c r="T13" s="206"/>
    </row>
    <row r="14" spans="1:20" s="182" customFormat="1" ht="18.75">
      <c r="A14" s="1272"/>
      <c r="B14" s="1272"/>
      <c r="C14" s="1272"/>
      <c r="D14" s="321"/>
      <c r="F14" s="315"/>
      <c r="G14" s="143" t="s">
        <v>4</v>
      </c>
      <c r="H14" s="320"/>
      <c r="I14" s="1273"/>
      <c r="J14" s="312"/>
      <c r="K14" s="206"/>
      <c r="L14" s="206"/>
      <c r="M14" s="206"/>
      <c r="N14" s="206"/>
      <c r="O14" s="206"/>
      <c r="P14" s="206"/>
      <c r="Q14" s="206"/>
      <c r="R14" s="206"/>
      <c r="S14" s="206"/>
      <c r="T14" s="206"/>
    </row>
    <row r="15" spans="1:20" s="182" customFormat="1" ht="18.75">
      <c r="A15" s="1272"/>
      <c r="B15" s="1272"/>
      <c r="C15" s="321"/>
      <c r="D15" s="321"/>
      <c r="F15" s="393"/>
      <c r="G15" s="187" t="s">
        <v>401</v>
      </c>
      <c r="H15" s="394"/>
      <c r="I15" s="395"/>
      <c r="J15" s="312"/>
      <c r="K15" s="206"/>
      <c r="L15" s="206"/>
      <c r="M15" s="206"/>
      <c r="N15" s="206"/>
      <c r="O15" s="206"/>
      <c r="P15" s="206"/>
      <c r="Q15" s="206"/>
      <c r="R15" s="206"/>
      <c r="S15" s="206"/>
      <c r="T15" s="206"/>
    </row>
    <row r="16" spans="1:20" s="182" customFormat="1" ht="18.75">
      <c r="A16" s="1272"/>
      <c r="B16" s="206"/>
      <c r="C16" s="206"/>
      <c r="D16" s="206"/>
      <c r="F16" s="315"/>
      <c r="G16" s="148" t="s">
        <v>483</v>
      </c>
      <c r="H16" s="316"/>
      <c r="I16" s="317"/>
      <c r="J16" s="312"/>
      <c r="K16" s="206"/>
      <c r="L16" s="206"/>
      <c r="M16" s="206"/>
      <c r="N16" s="206"/>
      <c r="O16" s="206"/>
      <c r="P16" s="206"/>
      <c r="Q16" s="206"/>
      <c r="R16" s="206"/>
      <c r="S16" s="206"/>
      <c r="T16" s="206"/>
    </row>
    <row r="17" spans="1:20" s="182" customFormat="1" ht="18.75">
      <c r="A17" s="206"/>
      <c r="B17" s="206"/>
      <c r="C17" s="206"/>
      <c r="D17" s="206"/>
      <c r="F17" s="315"/>
      <c r="G17" s="158" t="s">
        <v>482</v>
      </c>
      <c r="H17" s="316"/>
      <c r="I17" s="317"/>
      <c r="J17" s="312"/>
      <c r="K17" s="206"/>
      <c r="L17" s="206"/>
      <c r="M17" s="206"/>
      <c r="N17" s="206"/>
      <c r="O17" s="206"/>
      <c r="P17" s="206"/>
      <c r="Q17" s="206"/>
      <c r="R17" s="206"/>
      <c r="S17" s="206"/>
      <c r="T17" s="206"/>
    </row>
    <row r="18" spans="1:20" s="306" customFormat="1" ht="3" customHeight="1">
      <c r="A18" s="307"/>
      <c r="B18" s="307"/>
      <c r="C18" s="307"/>
      <c r="D18" s="307"/>
      <c r="F18" s="322"/>
      <c r="G18" s="323"/>
      <c r="H18" s="324"/>
      <c r="I18" s="325"/>
      <c r="J18" s="307"/>
      <c r="K18" s="307"/>
      <c r="L18" s="307"/>
      <c r="M18" s="307"/>
      <c r="N18" s="307"/>
      <c r="O18" s="307"/>
      <c r="P18" s="307"/>
      <c r="Q18" s="307"/>
      <c r="R18" s="307"/>
      <c r="S18" s="307"/>
      <c r="T18" s="307"/>
    </row>
    <row r="19" spans="1:20" s="306" customFormat="1" ht="15" customHeight="1">
      <c r="A19" s="307"/>
      <c r="B19" s="307"/>
      <c r="C19" s="307"/>
      <c r="D19" s="307"/>
      <c r="F19" s="305"/>
      <c r="G19" s="1267" t="s">
        <v>571</v>
      </c>
      <c r="H19" s="1267"/>
      <c r="I19" s="218"/>
      <c r="J19" s="307"/>
      <c r="K19" s="307"/>
      <c r="L19" s="307"/>
      <c r="M19" s="307"/>
      <c r="N19" s="307"/>
      <c r="O19" s="307"/>
      <c r="P19" s="307"/>
      <c r="Q19" s="307"/>
      <c r="R19" s="307"/>
      <c r="S19" s="307"/>
      <c r="T19" s="307"/>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5">
    <tabColor rgb="FFEAEBEE"/>
    <pageSetUpPr fitToPage="1"/>
  </sheetPr>
  <dimension ref="A1:AG36"/>
  <sheetViews>
    <sheetView showGridLines="0" topLeftCell="I4" zoomScaleNormal="100" workbookViewId="0"/>
  </sheetViews>
  <sheetFormatPr defaultColWidth="10.5703125" defaultRowHeight="14.25"/>
  <cols>
    <col min="1" max="6" width="10.5703125" style="470" hidden="1" customWidth="1"/>
    <col min="7" max="8" width="11.140625" style="476" hidden="1" customWidth="1"/>
    <col min="9" max="9" width="3.7109375" style="453" customWidth="1"/>
    <col min="10" max="11" width="3.7109375" style="452" customWidth="1"/>
    <col min="12" max="12" width="12.7109375" style="446" customWidth="1"/>
    <col min="13" max="13" width="44.7109375" style="446" customWidth="1"/>
    <col min="14" max="14" width="1.7109375" style="446" hidden="1" customWidth="1"/>
    <col min="15" max="21" width="23.7109375" style="446" hidden="1" customWidth="1"/>
    <col min="22" max="22" width="1.7109375" style="446" hidden="1" customWidth="1"/>
    <col min="23" max="23" width="11.7109375" style="446" customWidth="1"/>
    <col min="24" max="24" width="3.7109375" style="446" customWidth="1"/>
    <col min="25" max="25" width="11.7109375" style="446" customWidth="1"/>
    <col min="26" max="26" width="8.5703125" style="446" hidden="1" customWidth="1"/>
    <col min="27" max="27" width="4.7109375" style="446" customWidth="1"/>
    <col min="28" max="28" width="115.7109375" style="446" customWidth="1"/>
    <col min="29" max="33" width="10.5703125" style="470"/>
    <col min="34" max="249" width="10.5703125" style="446"/>
    <col min="250" max="257" width="0" style="446" hidden="1" customWidth="1"/>
    <col min="258" max="260" width="3.7109375" style="446" customWidth="1"/>
    <col min="261" max="261" width="12.7109375" style="446" customWidth="1"/>
    <col min="262" max="262" width="47.42578125" style="446" customWidth="1"/>
    <col min="263" max="271" width="0" style="446" hidden="1" customWidth="1"/>
    <col min="272" max="272" width="11.7109375" style="446" customWidth="1"/>
    <col min="273" max="273" width="6.42578125" style="446" bestFit="1" customWidth="1"/>
    <col min="274" max="274" width="11.7109375" style="446" customWidth="1"/>
    <col min="275" max="275" width="0" style="446" hidden="1" customWidth="1"/>
    <col min="276" max="276" width="3.7109375" style="446" customWidth="1"/>
    <col min="277" max="277" width="11.140625" style="446" bestFit="1" customWidth="1"/>
    <col min="278" max="505" width="10.5703125" style="446"/>
    <col min="506" max="513" width="0" style="446" hidden="1" customWidth="1"/>
    <col min="514" max="516" width="3.7109375" style="446" customWidth="1"/>
    <col min="517" max="517" width="12.7109375" style="446" customWidth="1"/>
    <col min="518" max="518" width="47.42578125" style="446" customWidth="1"/>
    <col min="519" max="527" width="0" style="446" hidden="1" customWidth="1"/>
    <col min="528" max="528" width="11.7109375" style="446" customWidth="1"/>
    <col min="529" max="529" width="6.42578125" style="446" bestFit="1" customWidth="1"/>
    <col min="530" max="530" width="11.7109375" style="446" customWidth="1"/>
    <col min="531" max="531" width="0" style="446" hidden="1" customWidth="1"/>
    <col min="532" max="532" width="3.7109375" style="446" customWidth="1"/>
    <col min="533" max="533" width="11.140625" style="446" bestFit="1" customWidth="1"/>
    <col min="534" max="761" width="10.5703125" style="446"/>
    <col min="762" max="769" width="0" style="446" hidden="1" customWidth="1"/>
    <col min="770" max="772" width="3.7109375" style="446" customWidth="1"/>
    <col min="773" max="773" width="12.7109375" style="446" customWidth="1"/>
    <col min="774" max="774" width="47.42578125" style="446" customWidth="1"/>
    <col min="775" max="783" width="0" style="446" hidden="1" customWidth="1"/>
    <col min="784" max="784" width="11.7109375" style="446" customWidth="1"/>
    <col min="785" max="785" width="6.42578125" style="446" bestFit="1" customWidth="1"/>
    <col min="786" max="786" width="11.7109375" style="446" customWidth="1"/>
    <col min="787" max="787" width="0" style="446" hidden="1" customWidth="1"/>
    <col min="788" max="788" width="3.7109375" style="446" customWidth="1"/>
    <col min="789" max="789" width="11.140625" style="446" bestFit="1" customWidth="1"/>
    <col min="790" max="1017" width="10.5703125" style="446"/>
    <col min="1018" max="1025" width="0" style="446" hidden="1" customWidth="1"/>
    <col min="1026" max="1028" width="3.7109375" style="446" customWidth="1"/>
    <col min="1029" max="1029" width="12.7109375" style="446" customWidth="1"/>
    <col min="1030" max="1030" width="47.42578125" style="446" customWidth="1"/>
    <col min="1031" max="1039" width="0" style="446" hidden="1" customWidth="1"/>
    <col min="1040" max="1040" width="11.7109375" style="446" customWidth="1"/>
    <col min="1041" max="1041" width="6.42578125" style="446" bestFit="1" customWidth="1"/>
    <col min="1042" max="1042" width="11.7109375" style="446" customWidth="1"/>
    <col min="1043" max="1043" width="0" style="446" hidden="1" customWidth="1"/>
    <col min="1044" max="1044" width="3.7109375" style="446" customWidth="1"/>
    <col min="1045" max="1045" width="11.140625" style="446" bestFit="1" customWidth="1"/>
    <col min="1046" max="1273" width="10.5703125" style="446"/>
    <col min="1274" max="1281" width="0" style="446" hidden="1" customWidth="1"/>
    <col min="1282" max="1284" width="3.7109375" style="446" customWidth="1"/>
    <col min="1285" max="1285" width="12.7109375" style="446" customWidth="1"/>
    <col min="1286" max="1286" width="47.42578125" style="446" customWidth="1"/>
    <col min="1287" max="1295" width="0" style="446" hidden="1" customWidth="1"/>
    <col min="1296" max="1296" width="11.7109375" style="446" customWidth="1"/>
    <col min="1297" max="1297" width="6.42578125" style="446" bestFit="1" customWidth="1"/>
    <col min="1298" max="1298" width="11.7109375" style="446" customWidth="1"/>
    <col min="1299" max="1299" width="0" style="446" hidden="1" customWidth="1"/>
    <col min="1300" max="1300" width="3.7109375" style="446" customWidth="1"/>
    <col min="1301" max="1301" width="11.140625" style="446" bestFit="1" customWidth="1"/>
    <col min="1302" max="1529" width="10.5703125" style="446"/>
    <col min="1530" max="1537" width="0" style="446" hidden="1" customWidth="1"/>
    <col min="1538" max="1540" width="3.7109375" style="446" customWidth="1"/>
    <col min="1541" max="1541" width="12.7109375" style="446" customWidth="1"/>
    <col min="1542" max="1542" width="47.42578125" style="446" customWidth="1"/>
    <col min="1543" max="1551" width="0" style="446" hidden="1" customWidth="1"/>
    <col min="1552" max="1552" width="11.7109375" style="446" customWidth="1"/>
    <col min="1553" max="1553" width="6.42578125" style="446" bestFit="1" customWidth="1"/>
    <col min="1554" max="1554" width="11.7109375" style="446" customWidth="1"/>
    <col min="1555" max="1555" width="0" style="446" hidden="1" customWidth="1"/>
    <col min="1556" max="1556" width="3.7109375" style="446" customWidth="1"/>
    <col min="1557" max="1557" width="11.140625" style="446" bestFit="1" customWidth="1"/>
    <col min="1558" max="1785" width="10.5703125" style="446"/>
    <col min="1786" max="1793" width="0" style="446" hidden="1" customWidth="1"/>
    <col min="1794" max="1796" width="3.7109375" style="446" customWidth="1"/>
    <col min="1797" max="1797" width="12.7109375" style="446" customWidth="1"/>
    <col min="1798" max="1798" width="47.42578125" style="446" customWidth="1"/>
    <col min="1799" max="1807" width="0" style="446" hidden="1" customWidth="1"/>
    <col min="1808" max="1808" width="11.7109375" style="446" customWidth="1"/>
    <col min="1809" max="1809" width="6.42578125" style="446" bestFit="1" customWidth="1"/>
    <col min="1810" max="1810" width="11.7109375" style="446" customWidth="1"/>
    <col min="1811" max="1811" width="0" style="446" hidden="1" customWidth="1"/>
    <col min="1812" max="1812" width="3.7109375" style="446" customWidth="1"/>
    <col min="1813" max="1813" width="11.140625" style="446" bestFit="1" customWidth="1"/>
    <col min="1814" max="2041" width="10.5703125" style="446"/>
    <col min="2042" max="2049" width="0" style="446" hidden="1" customWidth="1"/>
    <col min="2050" max="2052" width="3.7109375" style="446" customWidth="1"/>
    <col min="2053" max="2053" width="12.7109375" style="446" customWidth="1"/>
    <col min="2054" max="2054" width="47.42578125" style="446" customWidth="1"/>
    <col min="2055" max="2063" width="0" style="446" hidden="1" customWidth="1"/>
    <col min="2064" max="2064" width="11.7109375" style="446" customWidth="1"/>
    <col min="2065" max="2065" width="6.42578125" style="446" bestFit="1" customWidth="1"/>
    <col min="2066" max="2066" width="11.7109375" style="446" customWidth="1"/>
    <col min="2067" max="2067" width="0" style="446" hidden="1" customWidth="1"/>
    <col min="2068" max="2068" width="3.7109375" style="446" customWidth="1"/>
    <col min="2069" max="2069" width="11.140625" style="446" bestFit="1" customWidth="1"/>
    <col min="2070" max="2297" width="10.5703125" style="446"/>
    <col min="2298" max="2305" width="0" style="446" hidden="1" customWidth="1"/>
    <col min="2306" max="2308" width="3.7109375" style="446" customWidth="1"/>
    <col min="2309" max="2309" width="12.7109375" style="446" customWidth="1"/>
    <col min="2310" max="2310" width="47.42578125" style="446" customWidth="1"/>
    <col min="2311" max="2319" width="0" style="446" hidden="1" customWidth="1"/>
    <col min="2320" max="2320" width="11.7109375" style="446" customWidth="1"/>
    <col min="2321" max="2321" width="6.42578125" style="446" bestFit="1" customWidth="1"/>
    <col min="2322" max="2322" width="11.7109375" style="446" customWidth="1"/>
    <col min="2323" max="2323" width="0" style="446" hidden="1" customWidth="1"/>
    <col min="2324" max="2324" width="3.7109375" style="446" customWidth="1"/>
    <col min="2325" max="2325" width="11.140625" style="446" bestFit="1" customWidth="1"/>
    <col min="2326" max="2553" width="10.5703125" style="446"/>
    <col min="2554" max="2561" width="0" style="446" hidden="1" customWidth="1"/>
    <col min="2562" max="2564" width="3.7109375" style="446" customWidth="1"/>
    <col min="2565" max="2565" width="12.7109375" style="446" customWidth="1"/>
    <col min="2566" max="2566" width="47.42578125" style="446" customWidth="1"/>
    <col min="2567" max="2575" width="0" style="446" hidden="1" customWidth="1"/>
    <col min="2576" max="2576" width="11.7109375" style="446" customWidth="1"/>
    <col min="2577" max="2577" width="6.42578125" style="446" bestFit="1" customWidth="1"/>
    <col min="2578" max="2578" width="11.7109375" style="446" customWidth="1"/>
    <col min="2579" max="2579" width="0" style="446" hidden="1" customWidth="1"/>
    <col min="2580" max="2580" width="3.7109375" style="446" customWidth="1"/>
    <col min="2581" max="2581" width="11.140625" style="446" bestFit="1" customWidth="1"/>
    <col min="2582" max="2809" width="10.5703125" style="446"/>
    <col min="2810" max="2817" width="0" style="446" hidden="1" customWidth="1"/>
    <col min="2818" max="2820" width="3.7109375" style="446" customWidth="1"/>
    <col min="2821" max="2821" width="12.7109375" style="446" customWidth="1"/>
    <col min="2822" max="2822" width="47.42578125" style="446" customWidth="1"/>
    <col min="2823" max="2831" width="0" style="446" hidden="1" customWidth="1"/>
    <col min="2832" max="2832" width="11.7109375" style="446" customWidth="1"/>
    <col min="2833" max="2833" width="6.42578125" style="446" bestFit="1" customWidth="1"/>
    <col min="2834" max="2834" width="11.7109375" style="446" customWidth="1"/>
    <col min="2835" max="2835" width="0" style="446" hidden="1" customWidth="1"/>
    <col min="2836" max="2836" width="3.7109375" style="446" customWidth="1"/>
    <col min="2837" max="2837" width="11.140625" style="446" bestFit="1" customWidth="1"/>
    <col min="2838" max="3065" width="10.5703125" style="446"/>
    <col min="3066" max="3073" width="0" style="446" hidden="1" customWidth="1"/>
    <col min="3074" max="3076" width="3.7109375" style="446" customWidth="1"/>
    <col min="3077" max="3077" width="12.7109375" style="446" customWidth="1"/>
    <col min="3078" max="3078" width="47.42578125" style="446" customWidth="1"/>
    <col min="3079" max="3087" width="0" style="446" hidden="1" customWidth="1"/>
    <col min="3088" max="3088" width="11.7109375" style="446" customWidth="1"/>
    <col min="3089" max="3089" width="6.42578125" style="446" bestFit="1" customWidth="1"/>
    <col min="3090" max="3090" width="11.7109375" style="446" customWidth="1"/>
    <col min="3091" max="3091" width="0" style="446" hidden="1" customWidth="1"/>
    <col min="3092" max="3092" width="3.7109375" style="446" customWidth="1"/>
    <col min="3093" max="3093" width="11.140625" style="446" bestFit="1" customWidth="1"/>
    <col min="3094" max="3321" width="10.5703125" style="446"/>
    <col min="3322" max="3329" width="0" style="446" hidden="1" customWidth="1"/>
    <col min="3330" max="3332" width="3.7109375" style="446" customWidth="1"/>
    <col min="3333" max="3333" width="12.7109375" style="446" customWidth="1"/>
    <col min="3334" max="3334" width="47.42578125" style="446" customWidth="1"/>
    <col min="3335" max="3343" width="0" style="446" hidden="1" customWidth="1"/>
    <col min="3344" max="3344" width="11.7109375" style="446" customWidth="1"/>
    <col min="3345" max="3345" width="6.42578125" style="446" bestFit="1" customWidth="1"/>
    <col min="3346" max="3346" width="11.7109375" style="446" customWidth="1"/>
    <col min="3347" max="3347" width="0" style="446" hidden="1" customWidth="1"/>
    <col min="3348" max="3348" width="3.7109375" style="446" customWidth="1"/>
    <col min="3349" max="3349" width="11.140625" style="446" bestFit="1" customWidth="1"/>
    <col min="3350" max="3577" width="10.5703125" style="446"/>
    <col min="3578" max="3585" width="0" style="446" hidden="1" customWidth="1"/>
    <col min="3586" max="3588" width="3.7109375" style="446" customWidth="1"/>
    <col min="3589" max="3589" width="12.7109375" style="446" customWidth="1"/>
    <col min="3590" max="3590" width="47.42578125" style="446" customWidth="1"/>
    <col min="3591" max="3599" width="0" style="446" hidden="1" customWidth="1"/>
    <col min="3600" max="3600" width="11.7109375" style="446" customWidth="1"/>
    <col min="3601" max="3601" width="6.42578125" style="446" bestFit="1" customWidth="1"/>
    <col min="3602" max="3602" width="11.7109375" style="446" customWidth="1"/>
    <col min="3603" max="3603" width="0" style="446" hidden="1" customWidth="1"/>
    <col min="3604" max="3604" width="3.7109375" style="446" customWidth="1"/>
    <col min="3605" max="3605" width="11.140625" style="446" bestFit="1" customWidth="1"/>
    <col min="3606" max="3833" width="10.5703125" style="446"/>
    <col min="3834" max="3841" width="0" style="446" hidden="1" customWidth="1"/>
    <col min="3842" max="3844" width="3.7109375" style="446" customWidth="1"/>
    <col min="3845" max="3845" width="12.7109375" style="446" customWidth="1"/>
    <col min="3846" max="3846" width="47.42578125" style="446" customWidth="1"/>
    <col min="3847" max="3855" width="0" style="446" hidden="1" customWidth="1"/>
    <col min="3856" max="3856" width="11.7109375" style="446" customWidth="1"/>
    <col min="3857" max="3857" width="6.42578125" style="446" bestFit="1" customWidth="1"/>
    <col min="3858" max="3858" width="11.7109375" style="446" customWidth="1"/>
    <col min="3859" max="3859" width="0" style="446" hidden="1" customWidth="1"/>
    <col min="3860" max="3860" width="3.7109375" style="446" customWidth="1"/>
    <col min="3861" max="3861" width="11.140625" style="446" bestFit="1" customWidth="1"/>
    <col min="3862" max="4089" width="10.5703125" style="446"/>
    <col min="4090" max="4097" width="0" style="446" hidden="1" customWidth="1"/>
    <col min="4098" max="4100" width="3.7109375" style="446" customWidth="1"/>
    <col min="4101" max="4101" width="12.7109375" style="446" customWidth="1"/>
    <col min="4102" max="4102" width="47.42578125" style="446" customWidth="1"/>
    <col min="4103" max="4111" width="0" style="446" hidden="1" customWidth="1"/>
    <col min="4112" max="4112" width="11.7109375" style="446" customWidth="1"/>
    <col min="4113" max="4113" width="6.42578125" style="446" bestFit="1" customWidth="1"/>
    <col min="4114" max="4114" width="11.7109375" style="446" customWidth="1"/>
    <col min="4115" max="4115" width="0" style="446" hidden="1" customWidth="1"/>
    <col min="4116" max="4116" width="3.7109375" style="446" customWidth="1"/>
    <col min="4117" max="4117" width="11.140625" style="446" bestFit="1" customWidth="1"/>
    <col min="4118" max="4345" width="10.5703125" style="446"/>
    <col min="4346" max="4353" width="0" style="446" hidden="1" customWidth="1"/>
    <col min="4354" max="4356" width="3.7109375" style="446" customWidth="1"/>
    <col min="4357" max="4357" width="12.7109375" style="446" customWidth="1"/>
    <col min="4358" max="4358" width="47.42578125" style="446" customWidth="1"/>
    <col min="4359" max="4367" width="0" style="446" hidden="1" customWidth="1"/>
    <col min="4368" max="4368" width="11.7109375" style="446" customWidth="1"/>
    <col min="4369" max="4369" width="6.42578125" style="446" bestFit="1" customWidth="1"/>
    <col min="4370" max="4370" width="11.7109375" style="446" customWidth="1"/>
    <col min="4371" max="4371" width="0" style="446" hidden="1" customWidth="1"/>
    <col min="4372" max="4372" width="3.7109375" style="446" customWidth="1"/>
    <col min="4373" max="4373" width="11.140625" style="446" bestFit="1" customWidth="1"/>
    <col min="4374" max="4601" width="10.5703125" style="446"/>
    <col min="4602" max="4609" width="0" style="446" hidden="1" customWidth="1"/>
    <col min="4610" max="4612" width="3.7109375" style="446" customWidth="1"/>
    <col min="4613" max="4613" width="12.7109375" style="446" customWidth="1"/>
    <col min="4614" max="4614" width="47.42578125" style="446" customWidth="1"/>
    <col min="4615" max="4623" width="0" style="446" hidden="1" customWidth="1"/>
    <col min="4624" max="4624" width="11.7109375" style="446" customWidth="1"/>
    <col min="4625" max="4625" width="6.42578125" style="446" bestFit="1" customWidth="1"/>
    <col min="4626" max="4626" width="11.7109375" style="446" customWidth="1"/>
    <col min="4627" max="4627" width="0" style="446" hidden="1" customWidth="1"/>
    <col min="4628" max="4628" width="3.7109375" style="446" customWidth="1"/>
    <col min="4629" max="4629" width="11.140625" style="446" bestFit="1" customWidth="1"/>
    <col min="4630" max="4857" width="10.5703125" style="446"/>
    <col min="4858" max="4865" width="0" style="446" hidden="1" customWidth="1"/>
    <col min="4866" max="4868" width="3.7109375" style="446" customWidth="1"/>
    <col min="4869" max="4869" width="12.7109375" style="446" customWidth="1"/>
    <col min="4870" max="4870" width="47.42578125" style="446" customWidth="1"/>
    <col min="4871" max="4879" width="0" style="446" hidden="1" customWidth="1"/>
    <col min="4880" max="4880" width="11.7109375" style="446" customWidth="1"/>
    <col min="4881" max="4881" width="6.42578125" style="446" bestFit="1" customWidth="1"/>
    <col min="4882" max="4882" width="11.7109375" style="446" customWidth="1"/>
    <col min="4883" max="4883" width="0" style="446" hidden="1" customWidth="1"/>
    <col min="4884" max="4884" width="3.7109375" style="446" customWidth="1"/>
    <col min="4885" max="4885" width="11.140625" style="446" bestFit="1" customWidth="1"/>
    <col min="4886" max="5113" width="10.5703125" style="446"/>
    <col min="5114" max="5121" width="0" style="446" hidden="1" customWidth="1"/>
    <col min="5122" max="5124" width="3.7109375" style="446" customWidth="1"/>
    <col min="5125" max="5125" width="12.7109375" style="446" customWidth="1"/>
    <col min="5126" max="5126" width="47.42578125" style="446" customWidth="1"/>
    <col min="5127" max="5135" width="0" style="446" hidden="1" customWidth="1"/>
    <col min="5136" max="5136" width="11.7109375" style="446" customWidth="1"/>
    <col min="5137" max="5137" width="6.42578125" style="446" bestFit="1" customWidth="1"/>
    <col min="5138" max="5138" width="11.7109375" style="446" customWidth="1"/>
    <col min="5139" max="5139" width="0" style="446" hidden="1" customWidth="1"/>
    <col min="5140" max="5140" width="3.7109375" style="446" customWidth="1"/>
    <col min="5141" max="5141" width="11.140625" style="446" bestFit="1" customWidth="1"/>
    <col min="5142" max="5369" width="10.5703125" style="446"/>
    <col min="5370" max="5377" width="0" style="446" hidden="1" customWidth="1"/>
    <col min="5378" max="5380" width="3.7109375" style="446" customWidth="1"/>
    <col min="5381" max="5381" width="12.7109375" style="446" customWidth="1"/>
    <col min="5382" max="5382" width="47.42578125" style="446" customWidth="1"/>
    <col min="5383" max="5391" width="0" style="446" hidden="1" customWidth="1"/>
    <col min="5392" max="5392" width="11.7109375" style="446" customWidth="1"/>
    <col min="5393" max="5393" width="6.42578125" style="446" bestFit="1" customWidth="1"/>
    <col min="5394" max="5394" width="11.7109375" style="446" customWidth="1"/>
    <col min="5395" max="5395" width="0" style="446" hidden="1" customWidth="1"/>
    <col min="5396" max="5396" width="3.7109375" style="446" customWidth="1"/>
    <col min="5397" max="5397" width="11.140625" style="446" bestFit="1" customWidth="1"/>
    <col min="5398" max="5625" width="10.5703125" style="446"/>
    <col min="5626" max="5633" width="0" style="446" hidden="1" customWidth="1"/>
    <col min="5634" max="5636" width="3.7109375" style="446" customWidth="1"/>
    <col min="5637" max="5637" width="12.7109375" style="446" customWidth="1"/>
    <col min="5638" max="5638" width="47.42578125" style="446" customWidth="1"/>
    <col min="5639" max="5647" width="0" style="446" hidden="1" customWidth="1"/>
    <col min="5648" max="5648" width="11.7109375" style="446" customWidth="1"/>
    <col min="5649" max="5649" width="6.42578125" style="446" bestFit="1" customWidth="1"/>
    <col min="5650" max="5650" width="11.7109375" style="446" customWidth="1"/>
    <col min="5651" max="5651" width="0" style="446" hidden="1" customWidth="1"/>
    <col min="5652" max="5652" width="3.7109375" style="446" customWidth="1"/>
    <col min="5653" max="5653" width="11.140625" style="446" bestFit="1" customWidth="1"/>
    <col min="5654" max="5881" width="10.5703125" style="446"/>
    <col min="5882" max="5889" width="0" style="446" hidden="1" customWidth="1"/>
    <col min="5890" max="5892" width="3.7109375" style="446" customWidth="1"/>
    <col min="5893" max="5893" width="12.7109375" style="446" customWidth="1"/>
    <col min="5894" max="5894" width="47.42578125" style="446" customWidth="1"/>
    <col min="5895" max="5903" width="0" style="446" hidden="1" customWidth="1"/>
    <col min="5904" max="5904" width="11.7109375" style="446" customWidth="1"/>
    <col min="5905" max="5905" width="6.42578125" style="446" bestFit="1" customWidth="1"/>
    <col min="5906" max="5906" width="11.7109375" style="446" customWidth="1"/>
    <col min="5907" max="5907" width="0" style="446" hidden="1" customWidth="1"/>
    <col min="5908" max="5908" width="3.7109375" style="446" customWidth="1"/>
    <col min="5909" max="5909" width="11.140625" style="446" bestFit="1" customWidth="1"/>
    <col min="5910" max="6137" width="10.5703125" style="446"/>
    <col min="6138" max="6145" width="0" style="446" hidden="1" customWidth="1"/>
    <col min="6146" max="6148" width="3.7109375" style="446" customWidth="1"/>
    <col min="6149" max="6149" width="12.7109375" style="446" customWidth="1"/>
    <col min="6150" max="6150" width="47.42578125" style="446" customWidth="1"/>
    <col min="6151" max="6159" width="0" style="446" hidden="1" customWidth="1"/>
    <col min="6160" max="6160" width="11.7109375" style="446" customWidth="1"/>
    <col min="6161" max="6161" width="6.42578125" style="446" bestFit="1" customWidth="1"/>
    <col min="6162" max="6162" width="11.7109375" style="446" customWidth="1"/>
    <col min="6163" max="6163" width="0" style="446" hidden="1" customWidth="1"/>
    <col min="6164" max="6164" width="3.7109375" style="446" customWidth="1"/>
    <col min="6165" max="6165" width="11.140625" style="446" bestFit="1" customWidth="1"/>
    <col min="6166" max="6393" width="10.5703125" style="446"/>
    <col min="6394" max="6401" width="0" style="446" hidden="1" customWidth="1"/>
    <col min="6402" max="6404" width="3.7109375" style="446" customWidth="1"/>
    <col min="6405" max="6405" width="12.7109375" style="446" customWidth="1"/>
    <col min="6406" max="6406" width="47.42578125" style="446" customWidth="1"/>
    <col min="6407" max="6415" width="0" style="446" hidden="1" customWidth="1"/>
    <col min="6416" max="6416" width="11.7109375" style="446" customWidth="1"/>
    <col min="6417" max="6417" width="6.42578125" style="446" bestFit="1" customWidth="1"/>
    <col min="6418" max="6418" width="11.7109375" style="446" customWidth="1"/>
    <col min="6419" max="6419" width="0" style="446" hidden="1" customWidth="1"/>
    <col min="6420" max="6420" width="3.7109375" style="446" customWidth="1"/>
    <col min="6421" max="6421" width="11.140625" style="446" bestFit="1" customWidth="1"/>
    <col min="6422" max="6649" width="10.5703125" style="446"/>
    <col min="6650" max="6657" width="0" style="446" hidden="1" customWidth="1"/>
    <col min="6658" max="6660" width="3.7109375" style="446" customWidth="1"/>
    <col min="6661" max="6661" width="12.7109375" style="446" customWidth="1"/>
    <col min="6662" max="6662" width="47.42578125" style="446" customWidth="1"/>
    <col min="6663" max="6671" width="0" style="446" hidden="1" customWidth="1"/>
    <col min="6672" max="6672" width="11.7109375" style="446" customWidth="1"/>
    <col min="6673" max="6673" width="6.42578125" style="446" bestFit="1" customWidth="1"/>
    <col min="6674" max="6674" width="11.7109375" style="446" customWidth="1"/>
    <col min="6675" max="6675" width="0" style="446" hidden="1" customWidth="1"/>
    <col min="6676" max="6676" width="3.7109375" style="446" customWidth="1"/>
    <col min="6677" max="6677" width="11.140625" style="446" bestFit="1" customWidth="1"/>
    <col min="6678" max="6905" width="10.5703125" style="446"/>
    <col min="6906" max="6913" width="0" style="446" hidden="1" customWidth="1"/>
    <col min="6914" max="6916" width="3.7109375" style="446" customWidth="1"/>
    <col min="6917" max="6917" width="12.7109375" style="446" customWidth="1"/>
    <col min="6918" max="6918" width="47.42578125" style="446" customWidth="1"/>
    <col min="6919" max="6927" width="0" style="446" hidden="1" customWidth="1"/>
    <col min="6928" max="6928" width="11.7109375" style="446" customWidth="1"/>
    <col min="6929" max="6929" width="6.42578125" style="446" bestFit="1" customWidth="1"/>
    <col min="6930" max="6930" width="11.7109375" style="446" customWidth="1"/>
    <col min="6931" max="6931" width="0" style="446" hidden="1" customWidth="1"/>
    <col min="6932" max="6932" width="3.7109375" style="446" customWidth="1"/>
    <col min="6933" max="6933" width="11.140625" style="446" bestFit="1" customWidth="1"/>
    <col min="6934" max="7161" width="10.5703125" style="446"/>
    <col min="7162" max="7169" width="0" style="446" hidden="1" customWidth="1"/>
    <col min="7170" max="7172" width="3.7109375" style="446" customWidth="1"/>
    <col min="7173" max="7173" width="12.7109375" style="446" customWidth="1"/>
    <col min="7174" max="7174" width="47.42578125" style="446" customWidth="1"/>
    <col min="7175" max="7183" width="0" style="446" hidden="1" customWidth="1"/>
    <col min="7184" max="7184" width="11.7109375" style="446" customWidth="1"/>
    <col min="7185" max="7185" width="6.42578125" style="446" bestFit="1" customWidth="1"/>
    <col min="7186" max="7186" width="11.7109375" style="446" customWidth="1"/>
    <col min="7187" max="7187" width="0" style="446" hidden="1" customWidth="1"/>
    <col min="7188" max="7188" width="3.7109375" style="446" customWidth="1"/>
    <col min="7189" max="7189" width="11.140625" style="446" bestFit="1" customWidth="1"/>
    <col min="7190" max="7417" width="10.5703125" style="446"/>
    <col min="7418" max="7425" width="0" style="446" hidden="1" customWidth="1"/>
    <col min="7426" max="7428" width="3.7109375" style="446" customWidth="1"/>
    <col min="7429" max="7429" width="12.7109375" style="446" customWidth="1"/>
    <col min="7430" max="7430" width="47.42578125" style="446" customWidth="1"/>
    <col min="7431" max="7439" width="0" style="446" hidden="1" customWidth="1"/>
    <col min="7440" max="7440" width="11.7109375" style="446" customWidth="1"/>
    <col min="7441" max="7441" width="6.42578125" style="446" bestFit="1" customWidth="1"/>
    <col min="7442" max="7442" width="11.7109375" style="446" customWidth="1"/>
    <col min="7443" max="7443" width="0" style="446" hidden="1" customWidth="1"/>
    <col min="7444" max="7444" width="3.7109375" style="446" customWidth="1"/>
    <col min="7445" max="7445" width="11.140625" style="446" bestFit="1" customWidth="1"/>
    <col min="7446" max="7673" width="10.5703125" style="446"/>
    <col min="7674" max="7681" width="0" style="446" hidden="1" customWidth="1"/>
    <col min="7682" max="7684" width="3.7109375" style="446" customWidth="1"/>
    <col min="7685" max="7685" width="12.7109375" style="446" customWidth="1"/>
    <col min="7686" max="7686" width="47.42578125" style="446" customWidth="1"/>
    <col min="7687" max="7695" width="0" style="446" hidden="1" customWidth="1"/>
    <col min="7696" max="7696" width="11.7109375" style="446" customWidth="1"/>
    <col min="7697" max="7697" width="6.42578125" style="446" bestFit="1" customWidth="1"/>
    <col min="7698" max="7698" width="11.7109375" style="446" customWidth="1"/>
    <col min="7699" max="7699" width="0" style="446" hidden="1" customWidth="1"/>
    <col min="7700" max="7700" width="3.7109375" style="446" customWidth="1"/>
    <col min="7701" max="7701" width="11.140625" style="446" bestFit="1" customWidth="1"/>
    <col min="7702" max="7929" width="10.5703125" style="446"/>
    <col min="7930" max="7937" width="0" style="446" hidden="1" customWidth="1"/>
    <col min="7938" max="7940" width="3.7109375" style="446" customWidth="1"/>
    <col min="7941" max="7941" width="12.7109375" style="446" customWidth="1"/>
    <col min="7942" max="7942" width="47.42578125" style="446" customWidth="1"/>
    <col min="7943" max="7951" width="0" style="446" hidden="1" customWidth="1"/>
    <col min="7952" max="7952" width="11.7109375" style="446" customWidth="1"/>
    <col min="7953" max="7953" width="6.42578125" style="446" bestFit="1" customWidth="1"/>
    <col min="7954" max="7954" width="11.7109375" style="446" customWidth="1"/>
    <col min="7955" max="7955" width="0" style="446" hidden="1" customWidth="1"/>
    <col min="7956" max="7956" width="3.7109375" style="446" customWidth="1"/>
    <col min="7957" max="7957" width="11.140625" style="446" bestFit="1" customWidth="1"/>
    <col min="7958" max="8185" width="10.5703125" style="446"/>
    <col min="8186" max="8193" width="0" style="446" hidden="1" customWidth="1"/>
    <col min="8194" max="8196" width="3.7109375" style="446" customWidth="1"/>
    <col min="8197" max="8197" width="12.7109375" style="446" customWidth="1"/>
    <col min="8198" max="8198" width="47.42578125" style="446" customWidth="1"/>
    <col min="8199" max="8207" width="0" style="446" hidden="1" customWidth="1"/>
    <col min="8208" max="8208" width="11.7109375" style="446" customWidth="1"/>
    <col min="8209" max="8209" width="6.42578125" style="446" bestFit="1" customWidth="1"/>
    <col min="8210" max="8210" width="11.7109375" style="446" customWidth="1"/>
    <col min="8211" max="8211" width="0" style="446" hidden="1" customWidth="1"/>
    <col min="8212" max="8212" width="3.7109375" style="446" customWidth="1"/>
    <col min="8213" max="8213" width="11.140625" style="446" bestFit="1" customWidth="1"/>
    <col min="8214" max="8441" width="10.5703125" style="446"/>
    <col min="8442" max="8449" width="0" style="446" hidden="1" customWidth="1"/>
    <col min="8450" max="8452" width="3.7109375" style="446" customWidth="1"/>
    <col min="8453" max="8453" width="12.7109375" style="446" customWidth="1"/>
    <col min="8454" max="8454" width="47.42578125" style="446" customWidth="1"/>
    <col min="8455" max="8463" width="0" style="446" hidden="1" customWidth="1"/>
    <col min="8464" max="8464" width="11.7109375" style="446" customWidth="1"/>
    <col min="8465" max="8465" width="6.42578125" style="446" bestFit="1" customWidth="1"/>
    <col min="8466" max="8466" width="11.7109375" style="446" customWidth="1"/>
    <col min="8467" max="8467" width="0" style="446" hidden="1" customWidth="1"/>
    <col min="8468" max="8468" width="3.7109375" style="446" customWidth="1"/>
    <col min="8469" max="8469" width="11.140625" style="446" bestFit="1" customWidth="1"/>
    <col min="8470" max="8697" width="10.5703125" style="446"/>
    <col min="8698" max="8705" width="0" style="446" hidden="1" customWidth="1"/>
    <col min="8706" max="8708" width="3.7109375" style="446" customWidth="1"/>
    <col min="8709" max="8709" width="12.7109375" style="446" customWidth="1"/>
    <col min="8710" max="8710" width="47.42578125" style="446" customWidth="1"/>
    <col min="8711" max="8719" width="0" style="446" hidden="1" customWidth="1"/>
    <col min="8720" max="8720" width="11.7109375" style="446" customWidth="1"/>
    <col min="8721" max="8721" width="6.42578125" style="446" bestFit="1" customWidth="1"/>
    <col min="8722" max="8722" width="11.7109375" style="446" customWidth="1"/>
    <col min="8723" max="8723" width="0" style="446" hidden="1" customWidth="1"/>
    <col min="8724" max="8724" width="3.7109375" style="446" customWidth="1"/>
    <col min="8725" max="8725" width="11.140625" style="446" bestFit="1" customWidth="1"/>
    <col min="8726" max="8953" width="10.5703125" style="446"/>
    <col min="8954" max="8961" width="0" style="446" hidden="1" customWidth="1"/>
    <col min="8962" max="8964" width="3.7109375" style="446" customWidth="1"/>
    <col min="8965" max="8965" width="12.7109375" style="446" customWidth="1"/>
    <col min="8966" max="8966" width="47.42578125" style="446" customWidth="1"/>
    <col min="8967" max="8975" width="0" style="446" hidden="1" customWidth="1"/>
    <col min="8976" max="8976" width="11.7109375" style="446" customWidth="1"/>
    <col min="8977" max="8977" width="6.42578125" style="446" bestFit="1" customWidth="1"/>
    <col min="8978" max="8978" width="11.7109375" style="446" customWidth="1"/>
    <col min="8979" max="8979" width="0" style="446" hidden="1" customWidth="1"/>
    <col min="8980" max="8980" width="3.7109375" style="446" customWidth="1"/>
    <col min="8981" max="8981" width="11.140625" style="446" bestFit="1" customWidth="1"/>
    <col min="8982" max="9209" width="10.5703125" style="446"/>
    <col min="9210" max="9217" width="0" style="446" hidden="1" customWidth="1"/>
    <col min="9218" max="9220" width="3.7109375" style="446" customWidth="1"/>
    <col min="9221" max="9221" width="12.7109375" style="446" customWidth="1"/>
    <col min="9222" max="9222" width="47.42578125" style="446" customWidth="1"/>
    <col min="9223" max="9231" width="0" style="446" hidden="1" customWidth="1"/>
    <col min="9232" max="9232" width="11.7109375" style="446" customWidth="1"/>
    <col min="9233" max="9233" width="6.42578125" style="446" bestFit="1" customWidth="1"/>
    <col min="9234" max="9234" width="11.7109375" style="446" customWidth="1"/>
    <col min="9235" max="9235" width="0" style="446" hidden="1" customWidth="1"/>
    <col min="9236" max="9236" width="3.7109375" style="446" customWidth="1"/>
    <col min="9237" max="9237" width="11.140625" style="446" bestFit="1" customWidth="1"/>
    <col min="9238" max="9465" width="10.5703125" style="446"/>
    <col min="9466" max="9473" width="0" style="446" hidden="1" customWidth="1"/>
    <col min="9474" max="9476" width="3.7109375" style="446" customWidth="1"/>
    <col min="9477" max="9477" width="12.7109375" style="446" customWidth="1"/>
    <col min="9478" max="9478" width="47.42578125" style="446" customWidth="1"/>
    <col min="9479" max="9487" width="0" style="446" hidden="1" customWidth="1"/>
    <col min="9488" max="9488" width="11.7109375" style="446" customWidth="1"/>
    <col min="9489" max="9489" width="6.42578125" style="446" bestFit="1" customWidth="1"/>
    <col min="9490" max="9490" width="11.7109375" style="446" customWidth="1"/>
    <col min="9491" max="9491" width="0" style="446" hidden="1" customWidth="1"/>
    <col min="9492" max="9492" width="3.7109375" style="446" customWidth="1"/>
    <col min="9493" max="9493" width="11.140625" style="446" bestFit="1" customWidth="1"/>
    <col min="9494" max="9721" width="10.5703125" style="446"/>
    <col min="9722" max="9729" width="0" style="446" hidden="1" customWidth="1"/>
    <col min="9730" max="9732" width="3.7109375" style="446" customWidth="1"/>
    <col min="9733" max="9733" width="12.7109375" style="446" customWidth="1"/>
    <col min="9734" max="9734" width="47.42578125" style="446" customWidth="1"/>
    <col min="9735" max="9743" width="0" style="446" hidden="1" customWidth="1"/>
    <col min="9744" max="9744" width="11.7109375" style="446" customWidth="1"/>
    <col min="9745" max="9745" width="6.42578125" style="446" bestFit="1" customWidth="1"/>
    <col min="9746" max="9746" width="11.7109375" style="446" customWidth="1"/>
    <col min="9747" max="9747" width="0" style="446" hidden="1" customWidth="1"/>
    <col min="9748" max="9748" width="3.7109375" style="446" customWidth="1"/>
    <col min="9749" max="9749" width="11.140625" style="446" bestFit="1" customWidth="1"/>
    <col min="9750" max="9977" width="10.5703125" style="446"/>
    <col min="9978" max="9985" width="0" style="446" hidden="1" customWidth="1"/>
    <col min="9986" max="9988" width="3.7109375" style="446" customWidth="1"/>
    <col min="9989" max="9989" width="12.7109375" style="446" customWidth="1"/>
    <col min="9990" max="9990" width="47.42578125" style="446" customWidth="1"/>
    <col min="9991" max="9999" width="0" style="446" hidden="1" customWidth="1"/>
    <col min="10000" max="10000" width="11.7109375" style="446" customWidth="1"/>
    <col min="10001" max="10001" width="6.42578125" style="446" bestFit="1" customWidth="1"/>
    <col min="10002" max="10002" width="11.7109375" style="446" customWidth="1"/>
    <col min="10003" max="10003" width="0" style="446" hidden="1" customWidth="1"/>
    <col min="10004" max="10004" width="3.7109375" style="446" customWidth="1"/>
    <col min="10005" max="10005" width="11.140625" style="446" bestFit="1" customWidth="1"/>
    <col min="10006" max="10233" width="10.5703125" style="446"/>
    <col min="10234" max="10241" width="0" style="446" hidden="1" customWidth="1"/>
    <col min="10242" max="10244" width="3.7109375" style="446" customWidth="1"/>
    <col min="10245" max="10245" width="12.7109375" style="446" customWidth="1"/>
    <col min="10246" max="10246" width="47.42578125" style="446" customWidth="1"/>
    <col min="10247" max="10255" width="0" style="446" hidden="1" customWidth="1"/>
    <col min="10256" max="10256" width="11.7109375" style="446" customWidth="1"/>
    <col min="10257" max="10257" width="6.42578125" style="446" bestFit="1" customWidth="1"/>
    <col min="10258" max="10258" width="11.7109375" style="446" customWidth="1"/>
    <col min="10259" max="10259" width="0" style="446" hidden="1" customWidth="1"/>
    <col min="10260" max="10260" width="3.7109375" style="446" customWidth="1"/>
    <col min="10261" max="10261" width="11.140625" style="446" bestFit="1" customWidth="1"/>
    <col min="10262" max="10489" width="10.5703125" style="446"/>
    <col min="10490" max="10497" width="0" style="446" hidden="1" customWidth="1"/>
    <col min="10498" max="10500" width="3.7109375" style="446" customWidth="1"/>
    <col min="10501" max="10501" width="12.7109375" style="446" customWidth="1"/>
    <col min="10502" max="10502" width="47.42578125" style="446" customWidth="1"/>
    <col min="10503" max="10511" width="0" style="446" hidden="1" customWidth="1"/>
    <col min="10512" max="10512" width="11.7109375" style="446" customWidth="1"/>
    <col min="10513" max="10513" width="6.42578125" style="446" bestFit="1" customWidth="1"/>
    <col min="10514" max="10514" width="11.7109375" style="446" customWidth="1"/>
    <col min="10515" max="10515" width="0" style="446" hidden="1" customWidth="1"/>
    <col min="10516" max="10516" width="3.7109375" style="446" customWidth="1"/>
    <col min="10517" max="10517" width="11.140625" style="446" bestFit="1" customWidth="1"/>
    <col min="10518" max="10745" width="10.5703125" style="446"/>
    <col min="10746" max="10753" width="0" style="446" hidden="1" customWidth="1"/>
    <col min="10754" max="10756" width="3.7109375" style="446" customWidth="1"/>
    <col min="10757" max="10757" width="12.7109375" style="446" customWidth="1"/>
    <col min="10758" max="10758" width="47.42578125" style="446" customWidth="1"/>
    <col min="10759" max="10767" width="0" style="446" hidden="1" customWidth="1"/>
    <col min="10768" max="10768" width="11.7109375" style="446" customWidth="1"/>
    <col min="10769" max="10769" width="6.42578125" style="446" bestFit="1" customWidth="1"/>
    <col min="10770" max="10770" width="11.7109375" style="446" customWidth="1"/>
    <col min="10771" max="10771" width="0" style="446" hidden="1" customWidth="1"/>
    <col min="10772" max="10772" width="3.7109375" style="446" customWidth="1"/>
    <col min="10773" max="10773" width="11.140625" style="446" bestFit="1" customWidth="1"/>
    <col min="10774" max="11001" width="10.5703125" style="446"/>
    <col min="11002" max="11009" width="0" style="446" hidden="1" customWidth="1"/>
    <col min="11010" max="11012" width="3.7109375" style="446" customWidth="1"/>
    <col min="11013" max="11013" width="12.7109375" style="446" customWidth="1"/>
    <col min="11014" max="11014" width="47.42578125" style="446" customWidth="1"/>
    <col min="11015" max="11023" width="0" style="446" hidden="1" customWidth="1"/>
    <col min="11024" max="11024" width="11.7109375" style="446" customWidth="1"/>
    <col min="11025" max="11025" width="6.42578125" style="446" bestFit="1" customWidth="1"/>
    <col min="11026" max="11026" width="11.7109375" style="446" customWidth="1"/>
    <col min="11027" max="11027" width="0" style="446" hidden="1" customWidth="1"/>
    <col min="11028" max="11028" width="3.7109375" style="446" customWidth="1"/>
    <col min="11029" max="11029" width="11.140625" style="446" bestFit="1" customWidth="1"/>
    <col min="11030" max="11257" width="10.5703125" style="446"/>
    <col min="11258" max="11265" width="0" style="446" hidden="1" customWidth="1"/>
    <col min="11266" max="11268" width="3.7109375" style="446" customWidth="1"/>
    <col min="11269" max="11269" width="12.7109375" style="446" customWidth="1"/>
    <col min="11270" max="11270" width="47.42578125" style="446" customWidth="1"/>
    <col min="11271" max="11279" width="0" style="446" hidden="1" customWidth="1"/>
    <col min="11280" max="11280" width="11.7109375" style="446" customWidth="1"/>
    <col min="11281" max="11281" width="6.42578125" style="446" bestFit="1" customWidth="1"/>
    <col min="11282" max="11282" width="11.7109375" style="446" customWidth="1"/>
    <col min="11283" max="11283" width="0" style="446" hidden="1" customWidth="1"/>
    <col min="11284" max="11284" width="3.7109375" style="446" customWidth="1"/>
    <col min="11285" max="11285" width="11.140625" style="446" bestFit="1" customWidth="1"/>
    <col min="11286" max="11513" width="10.5703125" style="446"/>
    <col min="11514" max="11521" width="0" style="446" hidden="1" customWidth="1"/>
    <col min="11522" max="11524" width="3.7109375" style="446" customWidth="1"/>
    <col min="11525" max="11525" width="12.7109375" style="446" customWidth="1"/>
    <col min="11526" max="11526" width="47.42578125" style="446" customWidth="1"/>
    <col min="11527" max="11535" width="0" style="446" hidden="1" customWidth="1"/>
    <col min="11536" max="11536" width="11.7109375" style="446" customWidth="1"/>
    <col min="11537" max="11537" width="6.42578125" style="446" bestFit="1" customWidth="1"/>
    <col min="11538" max="11538" width="11.7109375" style="446" customWidth="1"/>
    <col min="11539" max="11539" width="0" style="446" hidden="1" customWidth="1"/>
    <col min="11540" max="11540" width="3.7109375" style="446" customWidth="1"/>
    <col min="11541" max="11541" width="11.140625" style="446" bestFit="1" customWidth="1"/>
    <col min="11542" max="11769" width="10.5703125" style="446"/>
    <col min="11770" max="11777" width="0" style="446" hidden="1" customWidth="1"/>
    <col min="11778" max="11780" width="3.7109375" style="446" customWidth="1"/>
    <col min="11781" max="11781" width="12.7109375" style="446" customWidth="1"/>
    <col min="11782" max="11782" width="47.42578125" style="446" customWidth="1"/>
    <col min="11783" max="11791" width="0" style="446" hidden="1" customWidth="1"/>
    <col min="11792" max="11792" width="11.7109375" style="446" customWidth="1"/>
    <col min="11793" max="11793" width="6.42578125" style="446" bestFit="1" customWidth="1"/>
    <col min="11794" max="11794" width="11.7109375" style="446" customWidth="1"/>
    <col min="11795" max="11795" width="0" style="446" hidden="1" customWidth="1"/>
    <col min="11796" max="11796" width="3.7109375" style="446" customWidth="1"/>
    <col min="11797" max="11797" width="11.140625" style="446" bestFit="1" customWidth="1"/>
    <col min="11798" max="12025" width="10.5703125" style="446"/>
    <col min="12026" max="12033" width="0" style="446" hidden="1" customWidth="1"/>
    <col min="12034" max="12036" width="3.7109375" style="446" customWidth="1"/>
    <col min="12037" max="12037" width="12.7109375" style="446" customWidth="1"/>
    <col min="12038" max="12038" width="47.42578125" style="446" customWidth="1"/>
    <col min="12039" max="12047" width="0" style="446" hidden="1" customWidth="1"/>
    <col min="12048" max="12048" width="11.7109375" style="446" customWidth="1"/>
    <col min="12049" max="12049" width="6.42578125" style="446" bestFit="1" customWidth="1"/>
    <col min="12050" max="12050" width="11.7109375" style="446" customWidth="1"/>
    <col min="12051" max="12051" width="0" style="446" hidden="1" customWidth="1"/>
    <col min="12052" max="12052" width="3.7109375" style="446" customWidth="1"/>
    <col min="12053" max="12053" width="11.140625" style="446" bestFit="1" customWidth="1"/>
    <col min="12054" max="12281" width="10.5703125" style="446"/>
    <col min="12282" max="12289" width="0" style="446" hidden="1" customWidth="1"/>
    <col min="12290" max="12292" width="3.7109375" style="446" customWidth="1"/>
    <col min="12293" max="12293" width="12.7109375" style="446" customWidth="1"/>
    <col min="12294" max="12294" width="47.42578125" style="446" customWidth="1"/>
    <col min="12295" max="12303" width="0" style="446" hidden="1" customWidth="1"/>
    <col min="12304" max="12304" width="11.7109375" style="446" customWidth="1"/>
    <col min="12305" max="12305" width="6.42578125" style="446" bestFit="1" customWidth="1"/>
    <col min="12306" max="12306" width="11.7109375" style="446" customWidth="1"/>
    <col min="12307" max="12307" width="0" style="446" hidden="1" customWidth="1"/>
    <col min="12308" max="12308" width="3.7109375" style="446" customWidth="1"/>
    <col min="12309" max="12309" width="11.140625" style="446" bestFit="1" customWidth="1"/>
    <col min="12310" max="12537" width="10.5703125" style="446"/>
    <col min="12538" max="12545" width="0" style="446" hidden="1" customWidth="1"/>
    <col min="12546" max="12548" width="3.7109375" style="446" customWidth="1"/>
    <col min="12549" max="12549" width="12.7109375" style="446" customWidth="1"/>
    <col min="12550" max="12550" width="47.42578125" style="446" customWidth="1"/>
    <col min="12551" max="12559" width="0" style="446" hidden="1" customWidth="1"/>
    <col min="12560" max="12560" width="11.7109375" style="446" customWidth="1"/>
    <col min="12561" max="12561" width="6.42578125" style="446" bestFit="1" customWidth="1"/>
    <col min="12562" max="12562" width="11.7109375" style="446" customWidth="1"/>
    <col min="12563" max="12563" width="0" style="446" hidden="1" customWidth="1"/>
    <col min="12564" max="12564" width="3.7109375" style="446" customWidth="1"/>
    <col min="12565" max="12565" width="11.140625" style="446" bestFit="1" customWidth="1"/>
    <col min="12566" max="12793" width="10.5703125" style="446"/>
    <col min="12794" max="12801" width="0" style="446" hidden="1" customWidth="1"/>
    <col min="12802" max="12804" width="3.7109375" style="446" customWidth="1"/>
    <col min="12805" max="12805" width="12.7109375" style="446" customWidth="1"/>
    <col min="12806" max="12806" width="47.42578125" style="446" customWidth="1"/>
    <col min="12807" max="12815" width="0" style="446" hidden="1" customWidth="1"/>
    <col min="12816" max="12816" width="11.7109375" style="446" customWidth="1"/>
    <col min="12817" max="12817" width="6.42578125" style="446" bestFit="1" customWidth="1"/>
    <col min="12818" max="12818" width="11.7109375" style="446" customWidth="1"/>
    <col min="12819" max="12819" width="0" style="446" hidden="1" customWidth="1"/>
    <col min="12820" max="12820" width="3.7109375" style="446" customWidth="1"/>
    <col min="12821" max="12821" width="11.140625" style="446" bestFit="1" customWidth="1"/>
    <col min="12822" max="13049" width="10.5703125" style="446"/>
    <col min="13050" max="13057" width="0" style="446" hidden="1" customWidth="1"/>
    <col min="13058" max="13060" width="3.7109375" style="446" customWidth="1"/>
    <col min="13061" max="13061" width="12.7109375" style="446" customWidth="1"/>
    <col min="13062" max="13062" width="47.42578125" style="446" customWidth="1"/>
    <col min="13063" max="13071" width="0" style="446" hidden="1" customWidth="1"/>
    <col min="13072" max="13072" width="11.7109375" style="446" customWidth="1"/>
    <col min="13073" max="13073" width="6.42578125" style="446" bestFit="1" customWidth="1"/>
    <col min="13074" max="13074" width="11.7109375" style="446" customWidth="1"/>
    <col min="13075" max="13075" width="0" style="446" hidden="1" customWidth="1"/>
    <col min="13076" max="13076" width="3.7109375" style="446" customWidth="1"/>
    <col min="13077" max="13077" width="11.140625" style="446" bestFit="1" customWidth="1"/>
    <col min="13078" max="13305" width="10.5703125" style="446"/>
    <col min="13306" max="13313" width="0" style="446" hidden="1" customWidth="1"/>
    <col min="13314" max="13316" width="3.7109375" style="446" customWidth="1"/>
    <col min="13317" max="13317" width="12.7109375" style="446" customWidth="1"/>
    <col min="13318" max="13318" width="47.42578125" style="446" customWidth="1"/>
    <col min="13319" max="13327" width="0" style="446" hidden="1" customWidth="1"/>
    <col min="13328" max="13328" width="11.7109375" style="446" customWidth="1"/>
    <col min="13329" max="13329" width="6.42578125" style="446" bestFit="1" customWidth="1"/>
    <col min="13330" max="13330" width="11.7109375" style="446" customWidth="1"/>
    <col min="13331" max="13331" width="0" style="446" hidden="1" customWidth="1"/>
    <col min="13332" max="13332" width="3.7109375" style="446" customWidth="1"/>
    <col min="13333" max="13333" width="11.140625" style="446" bestFit="1" customWidth="1"/>
    <col min="13334" max="13561" width="10.5703125" style="446"/>
    <col min="13562" max="13569" width="0" style="446" hidden="1" customWidth="1"/>
    <col min="13570" max="13572" width="3.7109375" style="446" customWidth="1"/>
    <col min="13573" max="13573" width="12.7109375" style="446" customWidth="1"/>
    <col min="13574" max="13574" width="47.42578125" style="446" customWidth="1"/>
    <col min="13575" max="13583" width="0" style="446" hidden="1" customWidth="1"/>
    <col min="13584" max="13584" width="11.7109375" style="446" customWidth="1"/>
    <col min="13585" max="13585" width="6.42578125" style="446" bestFit="1" customWidth="1"/>
    <col min="13586" max="13586" width="11.7109375" style="446" customWidth="1"/>
    <col min="13587" max="13587" width="0" style="446" hidden="1" customWidth="1"/>
    <col min="13588" max="13588" width="3.7109375" style="446" customWidth="1"/>
    <col min="13589" max="13589" width="11.140625" style="446" bestFit="1" customWidth="1"/>
    <col min="13590" max="13817" width="10.5703125" style="446"/>
    <col min="13818" max="13825" width="0" style="446" hidden="1" customWidth="1"/>
    <col min="13826" max="13828" width="3.7109375" style="446" customWidth="1"/>
    <col min="13829" max="13829" width="12.7109375" style="446" customWidth="1"/>
    <col min="13830" max="13830" width="47.42578125" style="446" customWidth="1"/>
    <col min="13831" max="13839" width="0" style="446" hidden="1" customWidth="1"/>
    <col min="13840" max="13840" width="11.7109375" style="446" customWidth="1"/>
    <col min="13841" max="13841" width="6.42578125" style="446" bestFit="1" customWidth="1"/>
    <col min="13842" max="13842" width="11.7109375" style="446" customWidth="1"/>
    <col min="13843" max="13843" width="0" style="446" hidden="1" customWidth="1"/>
    <col min="13844" max="13844" width="3.7109375" style="446" customWidth="1"/>
    <col min="13845" max="13845" width="11.140625" style="446" bestFit="1" customWidth="1"/>
    <col min="13846" max="14073" width="10.5703125" style="446"/>
    <col min="14074" max="14081" width="0" style="446" hidden="1" customWidth="1"/>
    <col min="14082" max="14084" width="3.7109375" style="446" customWidth="1"/>
    <col min="14085" max="14085" width="12.7109375" style="446" customWidth="1"/>
    <col min="14086" max="14086" width="47.42578125" style="446" customWidth="1"/>
    <col min="14087" max="14095" width="0" style="446" hidden="1" customWidth="1"/>
    <col min="14096" max="14096" width="11.7109375" style="446" customWidth="1"/>
    <col min="14097" max="14097" width="6.42578125" style="446" bestFit="1" customWidth="1"/>
    <col min="14098" max="14098" width="11.7109375" style="446" customWidth="1"/>
    <col min="14099" max="14099" width="0" style="446" hidden="1" customWidth="1"/>
    <col min="14100" max="14100" width="3.7109375" style="446" customWidth="1"/>
    <col min="14101" max="14101" width="11.140625" style="446" bestFit="1" customWidth="1"/>
    <col min="14102" max="14329" width="10.5703125" style="446"/>
    <col min="14330" max="14337" width="0" style="446" hidden="1" customWidth="1"/>
    <col min="14338" max="14340" width="3.7109375" style="446" customWidth="1"/>
    <col min="14341" max="14341" width="12.7109375" style="446" customWidth="1"/>
    <col min="14342" max="14342" width="47.42578125" style="446" customWidth="1"/>
    <col min="14343" max="14351" width="0" style="446" hidden="1" customWidth="1"/>
    <col min="14352" max="14352" width="11.7109375" style="446" customWidth="1"/>
    <col min="14353" max="14353" width="6.42578125" style="446" bestFit="1" customWidth="1"/>
    <col min="14354" max="14354" width="11.7109375" style="446" customWidth="1"/>
    <col min="14355" max="14355" width="0" style="446" hidden="1" customWidth="1"/>
    <col min="14356" max="14356" width="3.7109375" style="446" customWidth="1"/>
    <col min="14357" max="14357" width="11.140625" style="446" bestFit="1" customWidth="1"/>
    <col min="14358" max="14585" width="10.5703125" style="446"/>
    <col min="14586" max="14593" width="0" style="446" hidden="1" customWidth="1"/>
    <col min="14594" max="14596" width="3.7109375" style="446" customWidth="1"/>
    <col min="14597" max="14597" width="12.7109375" style="446" customWidth="1"/>
    <col min="14598" max="14598" width="47.42578125" style="446" customWidth="1"/>
    <col min="14599" max="14607" width="0" style="446" hidden="1" customWidth="1"/>
    <col min="14608" max="14608" width="11.7109375" style="446" customWidth="1"/>
    <col min="14609" max="14609" width="6.42578125" style="446" bestFit="1" customWidth="1"/>
    <col min="14610" max="14610" width="11.7109375" style="446" customWidth="1"/>
    <col min="14611" max="14611" width="0" style="446" hidden="1" customWidth="1"/>
    <col min="14612" max="14612" width="3.7109375" style="446" customWidth="1"/>
    <col min="14613" max="14613" width="11.140625" style="446" bestFit="1" customWidth="1"/>
    <col min="14614" max="14841" width="10.5703125" style="446"/>
    <col min="14842" max="14849" width="0" style="446" hidden="1" customWidth="1"/>
    <col min="14850" max="14852" width="3.7109375" style="446" customWidth="1"/>
    <col min="14853" max="14853" width="12.7109375" style="446" customWidth="1"/>
    <col min="14854" max="14854" width="47.42578125" style="446" customWidth="1"/>
    <col min="14855" max="14863" width="0" style="446" hidden="1" customWidth="1"/>
    <col min="14864" max="14864" width="11.7109375" style="446" customWidth="1"/>
    <col min="14865" max="14865" width="6.42578125" style="446" bestFit="1" customWidth="1"/>
    <col min="14866" max="14866" width="11.7109375" style="446" customWidth="1"/>
    <col min="14867" max="14867" width="0" style="446" hidden="1" customWidth="1"/>
    <col min="14868" max="14868" width="3.7109375" style="446" customWidth="1"/>
    <col min="14869" max="14869" width="11.140625" style="446" bestFit="1" customWidth="1"/>
    <col min="14870" max="15097" width="10.5703125" style="446"/>
    <col min="15098" max="15105" width="0" style="446" hidden="1" customWidth="1"/>
    <col min="15106" max="15108" width="3.7109375" style="446" customWidth="1"/>
    <col min="15109" max="15109" width="12.7109375" style="446" customWidth="1"/>
    <col min="15110" max="15110" width="47.42578125" style="446" customWidth="1"/>
    <col min="15111" max="15119" width="0" style="446" hidden="1" customWidth="1"/>
    <col min="15120" max="15120" width="11.7109375" style="446" customWidth="1"/>
    <col min="15121" max="15121" width="6.42578125" style="446" bestFit="1" customWidth="1"/>
    <col min="15122" max="15122" width="11.7109375" style="446" customWidth="1"/>
    <col min="15123" max="15123" width="0" style="446" hidden="1" customWidth="1"/>
    <col min="15124" max="15124" width="3.7109375" style="446" customWidth="1"/>
    <col min="15125" max="15125" width="11.140625" style="446" bestFit="1" customWidth="1"/>
    <col min="15126" max="15353" width="10.5703125" style="446"/>
    <col min="15354" max="15361" width="0" style="446" hidden="1" customWidth="1"/>
    <col min="15362" max="15364" width="3.7109375" style="446" customWidth="1"/>
    <col min="15365" max="15365" width="12.7109375" style="446" customWidth="1"/>
    <col min="15366" max="15366" width="47.42578125" style="446" customWidth="1"/>
    <col min="15367" max="15375" width="0" style="446" hidden="1" customWidth="1"/>
    <col min="15376" max="15376" width="11.7109375" style="446" customWidth="1"/>
    <col min="15377" max="15377" width="6.42578125" style="446" bestFit="1" customWidth="1"/>
    <col min="15378" max="15378" width="11.7109375" style="446" customWidth="1"/>
    <col min="15379" max="15379" width="0" style="446" hidden="1" customWidth="1"/>
    <col min="15380" max="15380" width="3.7109375" style="446" customWidth="1"/>
    <col min="15381" max="15381" width="11.140625" style="446" bestFit="1" customWidth="1"/>
    <col min="15382" max="15609" width="10.5703125" style="446"/>
    <col min="15610" max="15617" width="0" style="446" hidden="1" customWidth="1"/>
    <col min="15618" max="15620" width="3.7109375" style="446" customWidth="1"/>
    <col min="15621" max="15621" width="12.7109375" style="446" customWidth="1"/>
    <col min="15622" max="15622" width="47.42578125" style="446" customWidth="1"/>
    <col min="15623" max="15631" width="0" style="446" hidden="1" customWidth="1"/>
    <col min="15632" max="15632" width="11.7109375" style="446" customWidth="1"/>
    <col min="15633" max="15633" width="6.42578125" style="446" bestFit="1" customWidth="1"/>
    <col min="15634" max="15634" width="11.7109375" style="446" customWidth="1"/>
    <col min="15635" max="15635" width="0" style="446" hidden="1" customWidth="1"/>
    <col min="15636" max="15636" width="3.7109375" style="446" customWidth="1"/>
    <col min="15637" max="15637" width="11.140625" style="446" bestFit="1" customWidth="1"/>
    <col min="15638" max="15865" width="10.5703125" style="446"/>
    <col min="15866" max="15873" width="0" style="446" hidden="1" customWidth="1"/>
    <col min="15874" max="15876" width="3.7109375" style="446" customWidth="1"/>
    <col min="15877" max="15877" width="12.7109375" style="446" customWidth="1"/>
    <col min="15878" max="15878" width="47.42578125" style="446" customWidth="1"/>
    <col min="15879" max="15887" width="0" style="446" hidden="1" customWidth="1"/>
    <col min="15888" max="15888" width="11.7109375" style="446" customWidth="1"/>
    <col min="15889" max="15889" width="6.42578125" style="446" bestFit="1" customWidth="1"/>
    <col min="15890" max="15890" width="11.7109375" style="446" customWidth="1"/>
    <col min="15891" max="15891" width="0" style="446" hidden="1" customWidth="1"/>
    <col min="15892" max="15892" width="3.7109375" style="446" customWidth="1"/>
    <col min="15893" max="15893" width="11.140625" style="446" bestFit="1" customWidth="1"/>
    <col min="15894" max="16121" width="10.5703125" style="446"/>
    <col min="16122" max="16129" width="0" style="446" hidden="1" customWidth="1"/>
    <col min="16130" max="16132" width="3.7109375" style="446" customWidth="1"/>
    <col min="16133" max="16133" width="12.7109375" style="446" customWidth="1"/>
    <col min="16134" max="16134" width="47.42578125" style="446" customWidth="1"/>
    <col min="16135" max="16143" width="0" style="446" hidden="1" customWidth="1"/>
    <col min="16144" max="16144" width="11.7109375" style="446" customWidth="1"/>
    <col min="16145" max="16145" width="6.42578125" style="446" bestFit="1" customWidth="1"/>
    <col min="16146" max="16146" width="11.7109375" style="446" customWidth="1"/>
    <col min="16147" max="16147" width="0" style="446" hidden="1" customWidth="1"/>
    <col min="16148" max="16148" width="3.7109375" style="446" customWidth="1"/>
    <col min="16149" max="16149" width="11.140625" style="446" bestFit="1" customWidth="1"/>
    <col min="16150" max="16384" width="10.5703125" style="446"/>
  </cols>
  <sheetData>
    <row r="1" spans="1:33" hidden="1"/>
    <row r="2" spans="1:33" hidden="1"/>
    <row r="3" spans="1:33" hidden="1"/>
    <row r="4" spans="1:33" ht="3" customHeight="1">
      <c r="J4" s="451"/>
      <c r="K4" s="451"/>
      <c r="L4" s="447"/>
      <c r="M4" s="447"/>
      <c r="N4" s="447"/>
      <c r="O4" s="454"/>
      <c r="P4" s="454"/>
      <c r="Q4" s="454"/>
      <c r="R4" s="454"/>
      <c r="S4" s="454"/>
      <c r="T4" s="454"/>
      <c r="U4" s="454"/>
      <c r="V4" s="454"/>
      <c r="W4" s="454"/>
      <c r="X4" s="454"/>
      <c r="Y4" s="454"/>
      <c r="Z4" s="447"/>
    </row>
    <row r="5" spans="1:33" ht="26.1" customHeight="1">
      <c r="J5" s="451"/>
      <c r="K5" s="451"/>
      <c r="L5" s="1301" t="s">
        <v>735</v>
      </c>
      <c r="M5" s="1301"/>
      <c r="N5" s="1301"/>
      <c r="O5" s="1301"/>
      <c r="P5" s="1301"/>
      <c r="Q5" s="1301"/>
      <c r="R5" s="1301"/>
      <c r="S5" s="1301"/>
      <c r="T5" s="1301"/>
      <c r="U5" s="548"/>
      <c r="V5" s="493"/>
      <c r="W5" s="493"/>
      <c r="X5" s="554"/>
      <c r="Y5" s="554"/>
      <c r="Z5" s="467"/>
    </row>
    <row r="6" spans="1:33" ht="3" customHeight="1">
      <c r="J6" s="451"/>
      <c r="K6" s="451"/>
      <c r="L6" s="447"/>
      <c r="M6" s="447"/>
      <c r="N6" s="447"/>
      <c r="O6" s="450"/>
      <c r="P6" s="450"/>
      <c r="Q6" s="450"/>
      <c r="R6" s="450"/>
      <c r="S6" s="450"/>
      <c r="T6" s="450"/>
      <c r="U6" s="447"/>
      <c r="V6" s="447"/>
    </row>
    <row r="7" spans="1:33"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33" s="461" customFormat="1" ht="18.75">
      <c r="A8" s="475"/>
      <c r="B8" s="475"/>
      <c r="C8" s="475"/>
      <c r="D8" s="475"/>
      <c r="E8" s="475"/>
      <c r="F8" s="475"/>
      <c r="G8" s="475"/>
      <c r="H8" s="475"/>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635"/>
      <c r="V8" s="456"/>
      <c r="AC8" s="475"/>
      <c r="AD8" s="475"/>
      <c r="AE8" s="475"/>
      <c r="AF8" s="475"/>
      <c r="AG8" s="475"/>
    </row>
    <row r="9" spans="1:33" s="461" customFormat="1" ht="22.5">
      <c r="A9" s="475"/>
      <c r="B9" s="475"/>
      <c r="C9" s="475"/>
      <c r="D9" s="475"/>
      <c r="E9" s="475"/>
      <c r="F9" s="475"/>
      <c r="G9" s="475"/>
      <c r="H9" s="475"/>
      <c r="L9" s="522"/>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635"/>
      <c r="V9" s="456"/>
      <c r="AC9" s="475"/>
      <c r="AD9" s="475"/>
      <c r="AE9" s="475"/>
      <c r="AF9" s="475"/>
      <c r="AG9" s="475"/>
    </row>
    <row r="10" spans="1:33"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33" s="461" customFormat="1" ht="11.25" hidden="1">
      <c r="A11" s="475"/>
      <c r="B11" s="475"/>
      <c r="C11" s="475"/>
      <c r="D11" s="475"/>
      <c r="E11" s="475"/>
      <c r="F11" s="475"/>
      <c r="G11" s="475"/>
      <c r="H11" s="475"/>
      <c r="L11" s="522"/>
      <c r="M11" s="522"/>
      <c r="N11" s="536"/>
      <c r="O11" s="551"/>
      <c r="P11" s="551"/>
      <c r="Q11" s="551"/>
      <c r="R11" s="551"/>
      <c r="S11" s="551"/>
      <c r="T11" s="551"/>
      <c r="U11" s="456"/>
      <c r="V11" s="456"/>
      <c r="Z11" s="473" t="s">
        <v>371</v>
      </c>
      <c r="AC11" s="475"/>
      <c r="AD11" s="475"/>
      <c r="AE11" s="475"/>
      <c r="AF11" s="475"/>
      <c r="AG11" s="475"/>
    </row>
    <row r="12" spans="1:33">
      <c r="J12" s="451"/>
      <c r="K12" s="451"/>
      <c r="L12" s="447"/>
      <c r="M12" s="447"/>
      <c r="N12" s="447"/>
      <c r="O12" s="1318"/>
      <c r="P12" s="1318"/>
      <c r="Q12" s="1318"/>
      <c r="R12" s="1318"/>
      <c r="S12" s="1318"/>
      <c r="T12" s="1318"/>
      <c r="U12" s="1318"/>
      <c r="V12" s="1318"/>
      <c r="W12" s="1318"/>
      <c r="X12" s="1318"/>
      <c r="Y12" s="1318"/>
      <c r="Z12" s="1318"/>
    </row>
    <row r="13" spans="1:33" ht="14.25" customHeight="1">
      <c r="J13" s="451"/>
      <c r="K13" s="451"/>
      <c r="L13" s="1285" t="s">
        <v>445</v>
      </c>
      <c r="M13" s="1285"/>
      <c r="N13" s="1285"/>
      <c r="O13" s="1285"/>
      <c r="P13" s="1285"/>
      <c r="Q13" s="1285"/>
      <c r="R13" s="1285"/>
      <c r="S13" s="1285"/>
      <c r="T13" s="1285"/>
      <c r="U13" s="1285"/>
      <c r="V13" s="1285"/>
      <c r="W13" s="1285"/>
      <c r="X13" s="1285"/>
      <c r="Y13" s="1285"/>
      <c r="Z13" s="1285"/>
      <c r="AA13" s="1285"/>
      <c r="AB13" s="1231" t="s">
        <v>446</v>
      </c>
    </row>
    <row r="14" spans="1:33" ht="14.25" customHeight="1">
      <c r="J14" s="451"/>
      <c r="K14" s="451"/>
      <c r="L14" s="1285" t="s">
        <v>91</v>
      </c>
      <c r="M14" s="1285" t="s">
        <v>602</v>
      </c>
      <c r="N14" s="547"/>
      <c r="O14" s="1231" t="s">
        <v>604</v>
      </c>
      <c r="P14" s="1231"/>
      <c r="Q14" s="1231"/>
      <c r="R14" s="1231"/>
      <c r="S14" s="1231"/>
      <c r="T14" s="1231"/>
      <c r="U14" s="1231"/>
      <c r="V14" s="1231"/>
      <c r="W14" s="1231"/>
      <c r="X14" s="1231"/>
      <c r="Y14" s="1231"/>
      <c r="Z14" s="1285" t="s">
        <v>339</v>
      </c>
      <c r="AA14" s="1317" t="s">
        <v>274</v>
      </c>
      <c r="AB14" s="1231"/>
    </row>
    <row r="15" spans="1:33" s="493" customFormat="1" ht="14.25" customHeight="1">
      <c r="A15" s="554"/>
      <c r="B15" s="554"/>
      <c r="C15" s="554"/>
      <c r="D15" s="554"/>
      <c r="E15" s="554"/>
      <c r="F15" s="554"/>
      <c r="G15" s="560"/>
      <c r="H15" s="560"/>
      <c r="I15" s="501"/>
      <c r="J15" s="499"/>
      <c r="K15" s="499"/>
      <c r="L15" s="1285"/>
      <c r="M15" s="1285"/>
      <c r="N15" s="547"/>
      <c r="O15" s="1326" t="s">
        <v>617</v>
      </c>
      <c r="P15" s="1326" t="s">
        <v>589</v>
      </c>
      <c r="Q15" s="1326" t="s">
        <v>590</v>
      </c>
      <c r="R15" s="1326" t="s">
        <v>270</v>
      </c>
      <c r="S15" s="1326"/>
      <c r="T15" s="1326" t="s">
        <v>270</v>
      </c>
      <c r="U15" s="1326"/>
      <c r="V15" s="621"/>
      <c r="W15" s="1325" t="s">
        <v>615</v>
      </c>
      <c r="X15" s="1325"/>
      <c r="Y15" s="1325"/>
      <c r="Z15" s="1285"/>
      <c r="AA15" s="1317"/>
      <c r="AB15" s="1231"/>
      <c r="AC15" s="554"/>
      <c r="AD15" s="554"/>
      <c r="AE15" s="554"/>
      <c r="AF15" s="554"/>
      <c r="AG15" s="554"/>
    </row>
    <row r="16" spans="1:33" ht="56.25" customHeight="1">
      <c r="J16" s="451"/>
      <c r="K16" s="451"/>
      <c r="L16" s="1285"/>
      <c r="M16" s="1285"/>
      <c r="N16" s="547"/>
      <c r="O16" s="1326"/>
      <c r="P16" s="1326"/>
      <c r="Q16" s="1326"/>
      <c r="R16" s="505" t="s">
        <v>591</v>
      </c>
      <c r="S16" s="505" t="s">
        <v>592</v>
      </c>
      <c r="T16" s="505" t="s">
        <v>593</v>
      </c>
      <c r="U16" s="505" t="s">
        <v>594</v>
      </c>
      <c r="V16" s="505"/>
      <c r="W16" s="506" t="s">
        <v>273</v>
      </c>
      <c r="X16" s="1327" t="s">
        <v>272</v>
      </c>
      <c r="Y16" s="1327"/>
      <c r="Z16" s="1285"/>
      <c r="AA16" s="1317"/>
      <c r="AB16" s="1231"/>
    </row>
    <row r="17" spans="1:33">
      <c r="J17" s="451"/>
      <c r="K17" s="459">
        <v>1</v>
      </c>
      <c r="L17" s="448" t="s">
        <v>92</v>
      </c>
      <c r="M17" s="448" t="s">
        <v>48</v>
      </c>
      <c r="N17" s="466" t="s">
        <v>48</v>
      </c>
      <c r="O17" s="457">
        <f ca="1">OFFSET(O17,0,-1)+1</f>
        <v>3</v>
      </c>
      <c r="P17" s="457">
        <f t="shared" ref="P17:W17" ca="1" si="0">OFFSET(P17,0,-1)+1</f>
        <v>4</v>
      </c>
      <c r="Q17" s="457">
        <f t="shared" ca="1" si="0"/>
        <v>5</v>
      </c>
      <c r="R17" s="457">
        <f t="shared" ca="1" si="0"/>
        <v>6</v>
      </c>
      <c r="S17" s="457">
        <f t="shared" ca="1" si="0"/>
        <v>7</v>
      </c>
      <c r="T17" s="457">
        <f t="shared" ca="1" si="0"/>
        <v>8</v>
      </c>
      <c r="U17" s="457">
        <f t="shared" ca="1" si="0"/>
        <v>9</v>
      </c>
      <c r="V17" s="465">
        <f ca="1">OFFSET(V17,0,-1)</f>
        <v>9</v>
      </c>
      <c r="W17" s="457">
        <f t="shared" ca="1" si="0"/>
        <v>10</v>
      </c>
      <c r="X17" s="1303">
        <f ca="1">OFFSET(X17,0,-1)+1</f>
        <v>11</v>
      </c>
      <c r="Y17" s="1303"/>
      <c r="Z17" s="457">
        <f ca="1">OFFSET(Z17,0,-2)+1</f>
        <v>12</v>
      </c>
      <c r="AB17" s="457">
        <f ca="1">OFFSET(AB17,0,-2)+1</f>
        <v>13</v>
      </c>
    </row>
    <row r="18" spans="1:33" ht="22.5">
      <c r="A18" s="1304">
        <v>1</v>
      </c>
      <c r="B18" s="1000"/>
      <c r="C18" s="1000"/>
      <c r="D18" s="1000"/>
      <c r="E18" s="1001"/>
      <c r="F18" s="1002"/>
      <c r="G18" s="1000"/>
      <c r="H18" s="1000"/>
      <c r="I18" s="988"/>
      <c r="J18" s="993"/>
      <c r="K18" s="993"/>
      <c r="L18" s="562">
        <f>mergeValue(A18)</f>
        <v>1</v>
      </c>
      <c r="M18" s="610" t="s">
        <v>19</v>
      </c>
      <c r="N18" s="549"/>
      <c r="O18" s="1316"/>
      <c r="P18" s="1316"/>
      <c r="Q18" s="1316"/>
      <c r="R18" s="1316"/>
      <c r="S18" s="1316"/>
      <c r="T18" s="1316"/>
      <c r="U18" s="1316"/>
      <c r="V18" s="1316"/>
      <c r="W18" s="1316"/>
      <c r="X18" s="1316"/>
      <c r="Y18" s="1316"/>
      <c r="Z18" s="1316"/>
      <c r="AA18" s="1316"/>
      <c r="AB18" s="599" t="s">
        <v>718</v>
      </c>
    </row>
    <row r="19" spans="1:33" ht="22.5">
      <c r="A19" s="1304"/>
      <c r="B19" s="1304">
        <v>1</v>
      </c>
      <c r="C19" s="1000"/>
      <c r="D19" s="1000"/>
      <c r="E19" s="1002"/>
      <c r="F19" s="1002"/>
      <c r="G19" s="1000"/>
      <c r="H19" s="1000"/>
      <c r="I19" s="995"/>
      <c r="J19" s="990"/>
      <c r="K19" s="989"/>
      <c r="L19" s="562" t="str">
        <f>mergeValue(A19) &amp;"."&amp; mergeValue(B19)</f>
        <v>1.1</v>
      </c>
      <c r="M19" s="516" t="s">
        <v>15</v>
      </c>
      <c r="N19" s="549"/>
      <c r="O19" s="1316"/>
      <c r="P19" s="1316"/>
      <c r="Q19" s="1316"/>
      <c r="R19" s="1316"/>
      <c r="S19" s="1316"/>
      <c r="T19" s="1316"/>
      <c r="U19" s="1316"/>
      <c r="V19" s="1316"/>
      <c r="W19" s="1316"/>
      <c r="X19" s="1316"/>
      <c r="Y19" s="1316"/>
      <c r="Z19" s="1316"/>
      <c r="AA19" s="1316"/>
      <c r="AB19" s="599" t="s">
        <v>459</v>
      </c>
    </row>
    <row r="20" spans="1:33" ht="22.5">
      <c r="A20" s="1304"/>
      <c r="B20" s="1304"/>
      <c r="C20" s="1304">
        <v>1</v>
      </c>
      <c r="D20" s="1000"/>
      <c r="E20" s="1002"/>
      <c r="F20" s="1002"/>
      <c r="G20" s="1000"/>
      <c r="H20" s="1000"/>
      <c r="I20" s="995"/>
      <c r="J20" s="990"/>
      <c r="K20" s="989"/>
      <c r="L20" s="562" t="str">
        <f>mergeValue(A20) &amp;"."&amp; mergeValue(B20)&amp;"."&amp; mergeValue(C20)</f>
        <v>1.1.1</v>
      </c>
      <c r="M20" s="517" t="s">
        <v>7</v>
      </c>
      <c r="N20" s="549"/>
      <c r="O20" s="1316"/>
      <c r="P20" s="1316"/>
      <c r="Q20" s="1316"/>
      <c r="R20" s="1316"/>
      <c r="S20" s="1316"/>
      <c r="T20" s="1316"/>
      <c r="U20" s="1316"/>
      <c r="V20" s="1316"/>
      <c r="W20" s="1316"/>
      <c r="X20" s="1316"/>
      <c r="Y20" s="1316"/>
      <c r="Z20" s="1316"/>
      <c r="AA20" s="1316"/>
      <c r="AB20" s="599" t="s">
        <v>600</v>
      </c>
    </row>
    <row r="21" spans="1:33" ht="22.5">
      <c r="A21" s="1304"/>
      <c r="B21" s="1304"/>
      <c r="C21" s="1304"/>
      <c r="D21" s="1304">
        <v>1</v>
      </c>
      <c r="E21" s="1002"/>
      <c r="F21" s="1002"/>
      <c r="G21" s="1000"/>
      <c r="H21" s="1000"/>
      <c r="I21" s="995"/>
      <c r="J21" s="990"/>
      <c r="K21" s="989"/>
      <c r="L21" s="562" t="str">
        <f>mergeValue(A21) &amp;"."&amp; mergeValue(B21)&amp;"."&amp; mergeValue(C21)&amp;"."&amp; mergeValue(D21)</f>
        <v>1.1.1.1</v>
      </c>
      <c r="M21" s="518" t="s">
        <v>21</v>
      </c>
      <c r="N21" s="549"/>
      <c r="O21" s="1316"/>
      <c r="P21" s="1316"/>
      <c r="Q21" s="1316"/>
      <c r="R21" s="1316"/>
      <c r="S21" s="1316"/>
      <c r="T21" s="1316"/>
      <c r="U21" s="1316"/>
      <c r="V21" s="1316"/>
      <c r="W21" s="1316"/>
      <c r="X21" s="1316"/>
      <c r="Y21" s="1316"/>
      <c r="Z21" s="1316"/>
      <c r="AA21" s="1316"/>
      <c r="AB21" s="599" t="s">
        <v>601</v>
      </c>
    </row>
    <row r="22" spans="1:33" hidden="1">
      <c r="A22" s="1304"/>
      <c r="B22" s="1304"/>
      <c r="C22" s="1304"/>
      <c r="D22" s="1304"/>
      <c r="E22" s="1304">
        <v>1</v>
      </c>
      <c r="F22" s="1002"/>
      <c r="G22" s="1000"/>
      <c r="H22" s="1000"/>
      <c r="I22" s="994"/>
      <c r="J22" s="990"/>
      <c r="K22" s="989"/>
      <c r="L22" s="562"/>
      <c r="M22" s="524"/>
      <c r="N22" s="550"/>
      <c r="O22" s="600"/>
      <c r="P22" s="600"/>
      <c r="Q22" s="600"/>
      <c r="R22" s="600"/>
      <c r="S22" s="600"/>
      <c r="T22" s="600"/>
      <c r="U22" s="600"/>
      <c r="V22" s="600"/>
      <c r="W22" s="600"/>
      <c r="X22" s="600"/>
      <c r="Y22" s="600"/>
      <c r="Z22" s="600"/>
      <c r="AA22" s="478"/>
      <c r="AB22" s="599"/>
    </row>
    <row r="23" spans="1:33" ht="33.75">
      <c r="A23" s="1304"/>
      <c r="B23" s="1304"/>
      <c r="C23" s="1304"/>
      <c r="D23" s="1304"/>
      <c r="E23" s="1304"/>
      <c r="F23" s="1304">
        <v>1</v>
      </c>
      <c r="G23" s="1000"/>
      <c r="H23" s="1000"/>
      <c r="I23" s="1323"/>
      <c r="J23" s="990"/>
      <c r="K23" s="989"/>
      <c r="L23" s="562" t="str">
        <f>mergeValue(A23) &amp;"."&amp; mergeValue(B23)&amp;"."&amp; mergeValue(C23)&amp;"."&amp; mergeValue(D23)&amp;"."&amp; mergeValue(F23)</f>
        <v>1.1.1.1.1</v>
      </c>
      <c r="M23" s="525" t="s">
        <v>9</v>
      </c>
      <c r="N23" s="550"/>
      <c r="O23" s="1307"/>
      <c r="P23" s="1308"/>
      <c r="Q23" s="1308"/>
      <c r="R23" s="1308"/>
      <c r="S23" s="1308"/>
      <c r="T23" s="1308"/>
      <c r="U23" s="1308"/>
      <c r="V23" s="1308"/>
      <c r="W23" s="1308"/>
      <c r="X23" s="1308"/>
      <c r="Y23" s="1308"/>
      <c r="Z23" s="1308"/>
      <c r="AA23" s="1309"/>
      <c r="AB23" s="599" t="s">
        <v>720</v>
      </c>
      <c r="AD23" s="474" t="str">
        <f>strCheckUnique(AE23:AE28)</f>
        <v/>
      </c>
      <c r="AF23" s="474"/>
    </row>
    <row r="24" spans="1:33" ht="56.25">
      <c r="A24" s="1304"/>
      <c r="B24" s="1304"/>
      <c r="C24" s="1304"/>
      <c r="D24" s="1304"/>
      <c r="E24" s="1304"/>
      <c r="F24" s="1304"/>
      <c r="G24" s="1304">
        <v>1</v>
      </c>
      <c r="H24" s="1000"/>
      <c r="I24" s="1323"/>
      <c r="J24" s="1324"/>
      <c r="K24" s="996"/>
      <c r="L24" s="562" t="str">
        <f>mergeValue(A24) &amp;"."&amp; mergeValue(B24)&amp;"."&amp; mergeValue(C24)&amp;"."&amp; mergeValue(D24)&amp;"."&amp; mergeValue(F24)&amp;"."&amp; mergeValue(G24)</f>
        <v>1.1.1.1.1.1</v>
      </c>
      <c r="M24" s="1088" t="s">
        <v>613</v>
      </c>
      <c r="N24" s="615"/>
      <c r="O24" s="532"/>
      <c r="P24" s="532"/>
      <c r="Q24" s="532"/>
      <c r="R24" s="463"/>
      <c r="S24" s="1041"/>
      <c r="T24" s="463"/>
      <c r="U24" s="1041"/>
      <c r="V24" s="553" t="str">
        <f>W24 &amp; "-" &amp; Y24</f>
        <v>-</v>
      </c>
      <c r="W24" s="1310"/>
      <c r="X24" s="1300" t="s">
        <v>83</v>
      </c>
      <c r="Y24" s="1310"/>
      <c r="Z24" s="1300" t="s">
        <v>84</v>
      </c>
      <c r="AA24" s="507"/>
      <c r="AB24" s="599" t="s">
        <v>738</v>
      </c>
      <c r="AC24" s="470" t="str">
        <f>strCheckDate(O24:AA24)</f>
        <v/>
      </c>
      <c r="AD24" s="474"/>
      <c r="AE24" s="474" t="str">
        <f>IF(M24="","",M24 )</f>
        <v>горячая вода в системе централизованного теплоснабжения на горячее водоснабжение</v>
      </c>
      <c r="AF24" s="474"/>
      <c r="AG24" s="474"/>
    </row>
    <row r="25" spans="1:33" ht="87.95" customHeight="1">
      <c r="A25" s="1304"/>
      <c r="B25" s="1304"/>
      <c r="C25" s="1304"/>
      <c r="D25" s="1304"/>
      <c r="E25" s="1304"/>
      <c r="F25" s="1304"/>
      <c r="G25" s="1304"/>
      <c r="H25" s="1000">
        <v>1</v>
      </c>
      <c r="I25" s="1323"/>
      <c r="J25" s="1324"/>
      <c r="K25" s="996"/>
      <c r="L25" s="562" t="str">
        <f>mergeValue(A25) &amp;"."&amp; mergeValue(B25)&amp;"."&amp; mergeValue(C25)&amp;"."&amp; mergeValue(D25)&amp;"."&amp; mergeValue(F25)&amp;"."&amp; mergeValue(G25)&amp;"."&amp; mergeValue(H25)</f>
        <v>1.1.1.1.1.1.1</v>
      </c>
      <c r="M25" s="1018"/>
      <c r="N25" s="464"/>
      <c r="O25" s="532"/>
      <c r="P25" s="532"/>
      <c r="Q25" s="532"/>
      <c r="R25" s="463"/>
      <c r="S25" s="1041"/>
      <c r="T25" s="463"/>
      <c r="U25" s="1041"/>
      <c r="V25" s="553" t="str">
        <f>W25 &amp; "-" &amp; Y25</f>
        <v>-</v>
      </c>
      <c r="W25" s="1310"/>
      <c r="X25" s="1300"/>
      <c r="Y25" s="1310"/>
      <c r="Z25" s="1300"/>
      <c r="AA25" s="637"/>
      <c r="AB25" s="1274" t="s">
        <v>739</v>
      </c>
      <c r="AC25" s="470" t="str">
        <f>strCheckDate(O25:AA25)</f>
        <v/>
      </c>
      <c r="AF25" s="474"/>
    </row>
    <row r="26" spans="1:33" hidden="1">
      <c r="A26" s="1304"/>
      <c r="B26" s="1304"/>
      <c r="C26" s="1304"/>
      <c r="D26" s="1304"/>
      <c r="E26" s="1304"/>
      <c r="F26" s="1304"/>
      <c r="G26" s="1304"/>
      <c r="H26" s="1000"/>
      <c r="I26" s="1323"/>
      <c r="J26" s="1324"/>
      <c r="K26" s="996"/>
      <c r="L26" s="569"/>
      <c r="M26" s="615"/>
      <c r="N26" s="615"/>
      <c r="O26" s="532"/>
      <c r="P26" s="463"/>
      <c r="Q26" s="463"/>
      <c r="R26" s="463"/>
      <c r="S26" s="463"/>
      <c r="T26" s="463"/>
      <c r="U26" s="529"/>
      <c r="V26" s="553"/>
      <c r="W26" s="1299"/>
      <c r="X26" s="1300"/>
      <c r="Y26" s="1299"/>
      <c r="Z26" s="1300"/>
      <c r="AA26" s="507"/>
      <c r="AB26" s="1275"/>
      <c r="AF26" s="474">
        <f ca="1">OFFSET(AF26,-1,0)</f>
        <v>0</v>
      </c>
    </row>
    <row r="27" spans="1:33" s="445" customFormat="1" ht="15" customHeight="1">
      <c r="A27" s="1304"/>
      <c r="B27" s="1304"/>
      <c r="C27" s="1304"/>
      <c r="D27" s="1304"/>
      <c r="E27" s="1304"/>
      <c r="F27" s="1304"/>
      <c r="G27" s="1304"/>
      <c r="H27" s="1000"/>
      <c r="I27" s="1323"/>
      <c r="J27" s="1324"/>
      <c r="K27" s="997"/>
      <c r="L27" s="508"/>
      <c r="M27" s="527" t="s">
        <v>40</v>
      </c>
      <c r="N27" s="521"/>
      <c r="O27" s="515"/>
      <c r="P27" s="515"/>
      <c r="Q27" s="515"/>
      <c r="R27" s="515"/>
      <c r="S27" s="515"/>
      <c r="T27" s="515"/>
      <c r="U27" s="515"/>
      <c r="V27" s="515"/>
      <c r="W27" s="533"/>
      <c r="X27" s="534"/>
      <c r="Y27" s="533"/>
      <c r="Z27" s="521"/>
      <c r="AA27" s="530"/>
      <c r="AB27" s="1276"/>
      <c r="AC27" s="471"/>
      <c r="AD27" s="471"/>
      <c r="AE27" s="471"/>
      <c r="AF27" s="471"/>
      <c r="AG27" s="471"/>
    </row>
    <row r="28" spans="1:33" s="445" customFormat="1" ht="15" customHeight="1">
      <c r="A28" s="1304"/>
      <c r="B28" s="1304"/>
      <c r="C28" s="1304"/>
      <c r="D28" s="1304"/>
      <c r="E28" s="1304"/>
      <c r="F28" s="1304"/>
      <c r="G28" s="1000"/>
      <c r="H28" s="1000"/>
      <c r="I28" s="1323"/>
      <c r="J28" s="998"/>
      <c r="K28" s="997"/>
      <c r="L28" s="508"/>
      <c r="M28" s="526" t="s">
        <v>24</v>
      </c>
      <c r="N28" s="527"/>
      <c r="O28" s="527"/>
      <c r="P28" s="527"/>
      <c r="Q28" s="527"/>
      <c r="R28" s="527"/>
      <c r="S28" s="527"/>
      <c r="T28" s="527"/>
      <c r="U28" s="527"/>
      <c r="V28" s="527"/>
      <c r="W28" s="527"/>
      <c r="X28" s="527"/>
      <c r="Y28" s="527"/>
      <c r="Z28" s="527"/>
      <c r="AA28" s="527"/>
      <c r="AB28" s="530"/>
      <c r="AC28" s="471"/>
      <c r="AD28" s="471"/>
      <c r="AE28" s="471"/>
      <c r="AF28" s="471"/>
      <c r="AG28" s="471"/>
    </row>
    <row r="29" spans="1:33" s="445" customFormat="1" ht="15" customHeight="1">
      <c r="A29" s="1304"/>
      <c r="B29" s="1304"/>
      <c r="C29" s="1304"/>
      <c r="D29" s="1304"/>
      <c r="E29" s="1304"/>
      <c r="F29" s="1003"/>
      <c r="G29" s="1000"/>
      <c r="H29" s="1000"/>
      <c r="I29" s="994"/>
      <c r="J29" s="992"/>
      <c r="K29" s="997"/>
      <c r="L29" s="508"/>
      <c r="M29" s="521" t="s">
        <v>10</v>
      </c>
      <c r="N29" s="520"/>
      <c r="O29" s="515"/>
      <c r="P29" s="515"/>
      <c r="Q29" s="515"/>
      <c r="R29" s="515"/>
      <c r="S29" s="515"/>
      <c r="T29" s="515"/>
      <c r="U29" s="515"/>
      <c r="V29" s="515"/>
      <c r="W29" s="542"/>
      <c r="X29" s="534"/>
      <c r="Y29" s="533"/>
      <c r="Z29" s="520"/>
      <c r="AA29" s="534"/>
      <c r="AB29" s="530"/>
      <c r="AC29" s="471"/>
      <c r="AD29" s="471"/>
      <c r="AE29" s="471"/>
      <c r="AF29" s="471"/>
      <c r="AG29" s="471"/>
    </row>
    <row r="30" spans="1:33" s="445" customFormat="1" hidden="1">
      <c r="A30" s="1304"/>
      <c r="B30" s="1304"/>
      <c r="C30" s="1304"/>
      <c r="D30" s="1304"/>
      <c r="E30" s="1003"/>
      <c r="F30" s="1003"/>
      <c r="G30" s="1000"/>
      <c r="H30" s="1000"/>
      <c r="I30" s="999"/>
      <c r="J30" s="992"/>
      <c r="K30" s="988"/>
      <c r="L30" s="508"/>
      <c r="M30" s="521"/>
      <c r="N30" s="521"/>
      <c r="O30" s="521"/>
      <c r="P30" s="521"/>
      <c r="Q30" s="521"/>
      <c r="R30" s="521"/>
      <c r="S30" s="521"/>
      <c r="T30" s="521"/>
      <c r="U30" s="521"/>
      <c r="V30" s="521"/>
      <c r="W30" s="521"/>
      <c r="X30" s="521"/>
      <c r="Y30" s="521"/>
      <c r="Z30" s="521"/>
      <c r="AA30" s="521"/>
      <c r="AB30" s="530"/>
      <c r="AC30" s="471"/>
      <c r="AD30" s="471"/>
      <c r="AE30" s="471"/>
      <c r="AF30" s="471"/>
      <c r="AG30" s="471"/>
    </row>
    <row r="31" spans="1:33" s="937" customFormat="1">
      <c r="A31" s="1304"/>
      <c r="B31" s="1304"/>
      <c r="C31" s="1304"/>
      <c r="D31" s="1004"/>
      <c r="E31" s="1004"/>
      <c r="F31" s="1004"/>
      <c r="G31" s="1005"/>
      <c r="H31" s="1004"/>
      <c r="I31" s="997"/>
      <c r="J31" s="992"/>
      <c r="K31" s="997"/>
      <c r="L31" s="654"/>
      <c r="M31" s="987" t="s">
        <v>16</v>
      </c>
      <c r="N31" s="949"/>
      <c r="O31" s="949"/>
      <c r="P31" s="949"/>
      <c r="Q31" s="949"/>
      <c r="R31" s="949"/>
      <c r="S31" s="949"/>
      <c r="T31" s="949"/>
      <c r="U31" s="949"/>
      <c r="V31" s="949"/>
      <c r="W31" s="949"/>
      <c r="X31" s="949"/>
      <c r="Y31" s="949"/>
      <c r="Z31" s="949"/>
      <c r="AA31" s="949"/>
      <c r="AB31" s="725"/>
      <c r="AC31" s="958"/>
      <c r="AD31" s="958"/>
      <c r="AE31" s="958"/>
      <c r="AF31" s="958"/>
      <c r="AG31" s="958"/>
    </row>
    <row r="32" spans="1:33" s="445" customFormat="1" ht="15" customHeight="1">
      <c r="A32" s="1304"/>
      <c r="B32" s="1304"/>
      <c r="C32" s="1004"/>
      <c r="D32" s="1004"/>
      <c r="E32" s="1004"/>
      <c r="F32" s="1004"/>
      <c r="G32" s="1005"/>
      <c r="H32" s="1004"/>
      <c r="I32" s="997"/>
      <c r="J32" s="992"/>
      <c r="K32" s="997"/>
      <c r="L32" s="508"/>
      <c r="M32" s="519" t="s">
        <v>17</v>
      </c>
      <c r="N32" s="519"/>
      <c r="O32" s="515"/>
      <c r="P32" s="515"/>
      <c r="Q32" s="515"/>
      <c r="R32" s="515"/>
      <c r="S32" s="515"/>
      <c r="T32" s="515"/>
      <c r="U32" s="515"/>
      <c r="V32" s="515"/>
      <c r="W32" s="542"/>
      <c r="X32" s="534"/>
      <c r="Y32" s="533"/>
      <c r="Z32" s="519"/>
      <c r="AA32" s="534"/>
      <c r="AB32" s="530"/>
      <c r="AC32" s="471"/>
      <c r="AD32" s="471"/>
      <c r="AE32" s="471"/>
      <c r="AF32" s="471"/>
      <c r="AG32" s="471"/>
    </row>
    <row r="33" spans="1:33" s="445" customFormat="1" ht="15" customHeight="1">
      <c r="A33" s="1304"/>
      <c r="B33" s="1004"/>
      <c r="C33" s="1004"/>
      <c r="D33" s="1004"/>
      <c r="E33" s="1004"/>
      <c r="F33" s="1004"/>
      <c r="G33" s="1005"/>
      <c r="H33" s="1004"/>
      <c r="I33" s="997"/>
      <c r="J33" s="992"/>
      <c r="K33" s="997"/>
      <c r="L33" s="508"/>
      <c r="M33" s="528" t="s">
        <v>18</v>
      </c>
      <c r="N33" s="519"/>
      <c r="O33" s="515"/>
      <c r="P33" s="515"/>
      <c r="Q33" s="515"/>
      <c r="R33" s="515"/>
      <c r="S33" s="515"/>
      <c r="T33" s="515"/>
      <c r="U33" s="515"/>
      <c r="V33" s="515"/>
      <c r="W33" s="542"/>
      <c r="X33" s="534"/>
      <c r="Y33" s="533"/>
      <c r="Z33" s="519"/>
      <c r="AA33" s="534"/>
      <c r="AB33" s="530"/>
      <c r="AC33" s="471"/>
      <c r="AD33" s="471"/>
      <c r="AE33" s="471"/>
      <c r="AF33" s="471"/>
      <c r="AG33" s="471"/>
    </row>
    <row r="34" spans="1:33" s="445" customFormat="1" ht="15" customHeight="1">
      <c r="A34" s="999"/>
      <c r="B34" s="999"/>
      <c r="C34" s="999"/>
      <c r="D34" s="999"/>
      <c r="E34" s="999"/>
      <c r="F34" s="999"/>
      <c r="G34" s="1006"/>
      <c r="H34" s="999"/>
      <c r="I34" s="991"/>
      <c r="J34" s="992"/>
      <c r="K34" s="988"/>
      <c r="L34" s="508"/>
      <c r="M34" s="535" t="s">
        <v>308</v>
      </c>
      <c r="N34" s="519"/>
      <c r="O34" s="515"/>
      <c r="P34" s="515"/>
      <c r="Q34" s="515"/>
      <c r="R34" s="515"/>
      <c r="S34" s="515"/>
      <c r="T34" s="515"/>
      <c r="U34" s="515"/>
      <c r="V34" s="515"/>
      <c r="W34" s="542"/>
      <c r="X34" s="534"/>
      <c r="Y34" s="533"/>
      <c r="Z34" s="519"/>
      <c r="AA34" s="534"/>
      <c r="AB34" s="530"/>
      <c r="AC34" s="471"/>
      <c r="AD34" s="471"/>
      <c r="AE34" s="471"/>
      <c r="AF34" s="471"/>
      <c r="AG34" s="471"/>
    </row>
    <row r="35" spans="1:33" ht="3" customHeight="1">
      <c r="L35" s="455"/>
      <c r="M35" s="455"/>
      <c r="N35" s="455"/>
      <c r="O35" s="455"/>
      <c r="P35" s="455"/>
      <c r="Q35" s="455"/>
      <c r="R35" s="455"/>
      <c r="S35" s="455"/>
      <c r="T35" s="455"/>
      <c r="U35" s="455"/>
      <c r="V35" s="455"/>
      <c r="W35" s="455"/>
      <c r="X35" s="455"/>
      <c r="Y35" s="455"/>
      <c r="Z35" s="455"/>
    </row>
    <row r="36" spans="1:33" ht="89.25" customHeight="1">
      <c r="L36" s="1">
        <v>1</v>
      </c>
      <c r="M36" s="1267" t="s">
        <v>740</v>
      </c>
      <c r="N36" s="1267"/>
      <c r="O36" s="1267"/>
      <c r="P36" s="1267"/>
      <c r="Q36" s="1267"/>
      <c r="R36" s="1267"/>
      <c r="S36" s="1267"/>
      <c r="T36" s="1267"/>
      <c r="U36" s="1267"/>
      <c r="V36" s="1267"/>
      <c r="W36" s="1267"/>
    </row>
  </sheetData>
  <sheetProtection password="FA9C" sheet="1" objects="1" scenarios="1" formatColumns="0" formatRows="0"/>
  <dataConsolidate/>
  <mergeCells count="41">
    <mergeCell ref="AB13:AB16"/>
    <mergeCell ref="X16:Y16"/>
    <mergeCell ref="O18:AA18"/>
    <mergeCell ref="O19:AA19"/>
    <mergeCell ref="O20:AA20"/>
    <mergeCell ref="Z24:Z26"/>
    <mergeCell ref="O9:T9"/>
    <mergeCell ref="O10:T10"/>
    <mergeCell ref="L5:T5"/>
    <mergeCell ref="O7:T7"/>
    <mergeCell ref="O8:T8"/>
    <mergeCell ref="O12:Z12"/>
    <mergeCell ref="L14:L16"/>
    <mergeCell ref="L13:AA13"/>
    <mergeCell ref="O21:AA21"/>
    <mergeCell ref="O23:AA23"/>
    <mergeCell ref="W24:W26"/>
    <mergeCell ref="X24:X26"/>
    <mergeCell ref="I23:I28"/>
    <mergeCell ref="J24:J27"/>
    <mergeCell ref="M36:W36"/>
    <mergeCell ref="AB25:AB27"/>
    <mergeCell ref="W15:Y15"/>
    <mergeCell ref="T15:U15"/>
    <mergeCell ref="R15:S15"/>
    <mergeCell ref="O15:O16"/>
    <mergeCell ref="P15:P16"/>
    <mergeCell ref="Q15:Q16"/>
    <mergeCell ref="M14:M16"/>
    <mergeCell ref="Z14:Z16"/>
    <mergeCell ref="AA14:AA16"/>
    <mergeCell ref="O14:Y14"/>
    <mergeCell ref="X17:Y17"/>
    <mergeCell ref="Y24:Y26"/>
    <mergeCell ref="A18:A33"/>
    <mergeCell ref="B19:B32"/>
    <mergeCell ref="C20:C31"/>
    <mergeCell ref="G24:G27"/>
    <mergeCell ref="E22:E29"/>
    <mergeCell ref="F23:F28"/>
    <mergeCell ref="D21:D30"/>
  </mergeCells>
  <dataValidations count="10">
    <dataValidation allowBlank="1" sqref="JA30:JQ31 SW30:TM31 ACS30:ADI31 AMO30:ANE31 AWK30:AXA31 BGG30:BGW31 BQC30:BQS31 BZY30:CAO31 CJU30:CKK31 CTQ30:CUG31 DDM30:DEC31 DNI30:DNY31 DXE30:DXU31 EHA30:EHQ31 EQW30:ERM31 FAS30:FBI31 FKO30:FLE31 FUK30:FVA31 GEG30:GEW31 GOC30:GOS31 GXY30:GYO31 HHU30:HIK31 HRQ30:HSG31 IBM30:ICC31 ILI30:ILY31 IVE30:IVU31 JFA30:JFQ31 JOW30:JPM31 JYS30:JZI31 KIO30:KJE31 KSK30:KTA31 LCG30:LCW31 LMC30:LMS31 LVY30:LWO31 MFU30:MGK31 MPQ30:MQG31 MZM30:NAC31 NJI30:NJY31 NTE30:NTU31 ODA30:ODQ31 OMW30:ONM31 OWS30:OXI31 PGO30:PHE31 PQK30:PRA31 QAG30:QAW31 QKC30:QKS31 QTY30:QUO31 RDU30:REK31 RNQ30:ROG31 RXM30:RYC31 SHI30:SHY31 SRE30:SRU31 TBA30:TBQ31 TKW30:TLM31 TUS30:TVI31 UEO30:UFE31 UOK30:UPA31 UYG30:UYW31 VIC30:VIS31 VRY30:VSO31 WBU30:WCK31 WLQ30:WMG31 WVM30:WWC31 WVM983070:WWC983070 JA65566:JQ65566 SW65566:TM65566 ACS65566:ADI65566 AMO65566:ANE65566 AWK65566:AXA65566 BGG65566:BGW65566 BQC65566:BQS65566 BZY65566:CAO65566 CJU65566:CKK65566 CTQ65566:CUG65566 DDM65566:DEC65566 DNI65566:DNY65566 DXE65566:DXU65566 EHA65566:EHQ65566 EQW65566:ERM65566 FAS65566:FBI65566 FKO65566:FLE65566 FUK65566:FVA65566 GEG65566:GEW65566 GOC65566:GOS65566 GXY65566:GYO65566 HHU65566:HIK65566 HRQ65566:HSG65566 IBM65566:ICC65566 ILI65566:ILY65566 IVE65566:IVU65566 JFA65566:JFQ65566 JOW65566:JPM65566 JYS65566:JZI65566 KIO65566:KJE65566 KSK65566:KTA65566 LCG65566:LCW65566 LMC65566:LMS65566 LVY65566:LWO65566 MFU65566:MGK65566 MPQ65566:MQG65566 MZM65566:NAC65566 NJI65566:NJY65566 NTE65566:NTU65566 ODA65566:ODQ65566 OMW65566:ONM65566 OWS65566:OXI65566 PGO65566:PHE65566 PQK65566:PRA65566 QAG65566:QAW65566 QKC65566:QKS65566 QTY65566:QUO65566 RDU65566:REK65566 RNQ65566:ROG65566 RXM65566:RYC65566 SHI65566:SHY65566 SRE65566:SRU65566 TBA65566:TBQ65566 TKW65566:TLM65566 TUS65566:TVI65566 UEO65566:UFE65566 UOK65566:UPA65566 UYG65566:UYW65566 VIC65566:VIS65566 VRY65566:VSO65566 WBU65566:WCK65566 WLQ65566:WMG65566 WVM65566:WWC65566 JA131102:JQ131102 SW131102:TM131102 ACS131102:ADI131102 AMO131102:ANE131102 AWK131102:AXA131102 BGG131102:BGW131102 BQC131102:BQS131102 BZY131102:CAO131102 CJU131102:CKK131102 CTQ131102:CUG131102 DDM131102:DEC131102 DNI131102:DNY131102 DXE131102:DXU131102 EHA131102:EHQ131102 EQW131102:ERM131102 FAS131102:FBI131102 FKO131102:FLE131102 FUK131102:FVA131102 GEG131102:GEW131102 GOC131102:GOS131102 GXY131102:GYO131102 HHU131102:HIK131102 HRQ131102:HSG131102 IBM131102:ICC131102 ILI131102:ILY131102 IVE131102:IVU131102 JFA131102:JFQ131102 JOW131102:JPM131102 JYS131102:JZI131102 KIO131102:KJE131102 KSK131102:KTA131102 LCG131102:LCW131102 LMC131102:LMS131102 LVY131102:LWO131102 MFU131102:MGK131102 MPQ131102:MQG131102 MZM131102:NAC131102 NJI131102:NJY131102 NTE131102:NTU131102 ODA131102:ODQ131102 OMW131102:ONM131102 OWS131102:OXI131102 PGO131102:PHE131102 PQK131102:PRA131102 QAG131102:QAW131102 QKC131102:QKS131102 QTY131102:QUO131102 RDU131102:REK131102 RNQ131102:ROG131102 RXM131102:RYC131102 SHI131102:SHY131102 SRE131102:SRU131102 TBA131102:TBQ131102 TKW131102:TLM131102 TUS131102:TVI131102 UEO131102:UFE131102 UOK131102:UPA131102 UYG131102:UYW131102 VIC131102:VIS131102 VRY131102:VSO131102 WBU131102:WCK131102 WLQ131102:WMG131102 WVM131102:WWC131102 JA196638:JQ196638 SW196638:TM196638 ACS196638:ADI196638 AMO196638:ANE196638 AWK196638:AXA196638 BGG196638:BGW196638 BQC196638:BQS196638 BZY196638:CAO196638 CJU196638:CKK196638 CTQ196638:CUG196638 DDM196638:DEC196638 DNI196638:DNY196638 DXE196638:DXU196638 EHA196638:EHQ196638 EQW196638:ERM196638 FAS196638:FBI196638 FKO196638:FLE196638 FUK196638:FVA196638 GEG196638:GEW196638 GOC196638:GOS196638 GXY196638:GYO196638 HHU196638:HIK196638 HRQ196638:HSG196638 IBM196638:ICC196638 ILI196638:ILY196638 IVE196638:IVU196638 JFA196638:JFQ196638 JOW196638:JPM196638 JYS196638:JZI196638 KIO196638:KJE196638 KSK196638:KTA196638 LCG196638:LCW196638 LMC196638:LMS196638 LVY196638:LWO196638 MFU196638:MGK196638 MPQ196638:MQG196638 MZM196638:NAC196638 NJI196638:NJY196638 NTE196638:NTU196638 ODA196638:ODQ196638 OMW196638:ONM196638 OWS196638:OXI196638 PGO196638:PHE196638 PQK196638:PRA196638 QAG196638:QAW196638 QKC196638:QKS196638 QTY196638:QUO196638 RDU196638:REK196638 RNQ196638:ROG196638 RXM196638:RYC196638 SHI196638:SHY196638 SRE196638:SRU196638 TBA196638:TBQ196638 TKW196638:TLM196638 TUS196638:TVI196638 UEO196638:UFE196638 UOK196638:UPA196638 UYG196638:UYW196638 VIC196638:VIS196638 VRY196638:VSO196638 WBU196638:WCK196638 WLQ196638:WMG196638 WVM196638:WWC196638 JA262174:JQ262174 SW262174:TM262174 ACS262174:ADI262174 AMO262174:ANE262174 AWK262174:AXA262174 BGG262174:BGW262174 BQC262174:BQS262174 BZY262174:CAO262174 CJU262174:CKK262174 CTQ262174:CUG262174 DDM262174:DEC262174 DNI262174:DNY262174 DXE262174:DXU262174 EHA262174:EHQ262174 EQW262174:ERM262174 FAS262174:FBI262174 FKO262174:FLE262174 FUK262174:FVA262174 GEG262174:GEW262174 GOC262174:GOS262174 GXY262174:GYO262174 HHU262174:HIK262174 HRQ262174:HSG262174 IBM262174:ICC262174 ILI262174:ILY262174 IVE262174:IVU262174 JFA262174:JFQ262174 JOW262174:JPM262174 JYS262174:JZI262174 KIO262174:KJE262174 KSK262174:KTA262174 LCG262174:LCW262174 LMC262174:LMS262174 LVY262174:LWO262174 MFU262174:MGK262174 MPQ262174:MQG262174 MZM262174:NAC262174 NJI262174:NJY262174 NTE262174:NTU262174 ODA262174:ODQ262174 OMW262174:ONM262174 OWS262174:OXI262174 PGO262174:PHE262174 PQK262174:PRA262174 QAG262174:QAW262174 QKC262174:QKS262174 QTY262174:QUO262174 RDU262174:REK262174 RNQ262174:ROG262174 RXM262174:RYC262174 SHI262174:SHY262174 SRE262174:SRU262174 TBA262174:TBQ262174 TKW262174:TLM262174 TUS262174:TVI262174 UEO262174:UFE262174 UOK262174:UPA262174 UYG262174:UYW262174 VIC262174:VIS262174 VRY262174:VSO262174 WBU262174:WCK262174 WLQ262174:WMG262174 WVM262174:WWC262174 JA327710:JQ327710 SW327710:TM327710 ACS327710:ADI327710 AMO327710:ANE327710 AWK327710:AXA327710 BGG327710:BGW327710 BQC327710:BQS327710 BZY327710:CAO327710 CJU327710:CKK327710 CTQ327710:CUG327710 DDM327710:DEC327710 DNI327710:DNY327710 DXE327710:DXU327710 EHA327710:EHQ327710 EQW327710:ERM327710 FAS327710:FBI327710 FKO327710:FLE327710 FUK327710:FVA327710 GEG327710:GEW327710 GOC327710:GOS327710 GXY327710:GYO327710 HHU327710:HIK327710 HRQ327710:HSG327710 IBM327710:ICC327710 ILI327710:ILY327710 IVE327710:IVU327710 JFA327710:JFQ327710 JOW327710:JPM327710 JYS327710:JZI327710 KIO327710:KJE327710 KSK327710:KTA327710 LCG327710:LCW327710 LMC327710:LMS327710 LVY327710:LWO327710 MFU327710:MGK327710 MPQ327710:MQG327710 MZM327710:NAC327710 NJI327710:NJY327710 NTE327710:NTU327710 ODA327710:ODQ327710 OMW327710:ONM327710 OWS327710:OXI327710 PGO327710:PHE327710 PQK327710:PRA327710 QAG327710:QAW327710 QKC327710:QKS327710 QTY327710:QUO327710 RDU327710:REK327710 RNQ327710:ROG327710 RXM327710:RYC327710 SHI327710:SHY327710 SRE327710:SRU327710 TBA327710:TBQ327710 TKW327710:TLM327710 TUS327710:TVI327710 UEO327710:UFE327710 UOK327710:UPA327710 UYG327710:UYW327710 VIC327710:VIS327710 VRY327710:VSO327710 WBU327710:WCK327710 WLQ327710:WMG327710 WVM327710:WWC327710 JA393246:JQ393246 SW393246:TM393246 ACS393246:ADI393246 AMO393246:ANE393246 AWK393246:AXA393246 BGG393246:BGW393246 BQC393246:BQS393246 BZY393246:CAO393246 CJU393246:CKK393246 CTQ393246:CUG393246 DDM393246:DEC393246 DNI393246:DNY393246 DXE393246:DXU393246 EHA393246:EHQ393246 EQW393246:ERM393246 FAS393246:FBI393246 FKO393246:FLE393246 FUK393246:FVA393246 GEG393246:GEW393246 GOC393246:GOS393246 GXY393246:GYO393246 HHU393246:HIK393246 HRQ393246:HSG393246 IBM393246:ICC393246 ILI393246:ILY393246 IVE393246:IVU393246 JFA393246:JFQ393246 JOW393246:JPM393246 JYS393246:JZI393246 KIO393246:KJE393246 KSK393246:KTA393246 LCG393246:LCW393246 LMC393246:LMS393246 LVY393246:LWO393246 MFU393246:MGK393246 MPQ393246:MQG393246 MZM393246:NAC393246 NJI393246:NJY393246 NTE393246:NTU393246 ODA393246:ODQ393246 OMW393246:ONM393246 OWS393246:OXI393246 PGO393246:PHE393246 PQK393246:PRA393246 QAG393246:QAW393246 QKC393246:QKS393246 QTY393246:QUO393246 RDU393246:REK393246 RNQ393246:ROG393246 RXM393246:RYC393246 SHI393246:SHY393246 SRE393246:SRU393246 TBA393246:TBQ393246 TKW393246:TLM393246 TUS393246:TVI393246 UEO393246:UFE393246 UOK393246:UPA393246 UYG393246:UYW393246 VIC393246:VIS393246 VRY393246:VSO393246 WBU393246:WCK393246 WLQ393246:WMG393246 WVM393246:WWC393246 JA458782:JQ458782 SW458782:TM458782 ACS458782:ADI458782 AMO458782:ANE458782 AWK458782:AXA458782 BGG458782:BGW458782 BQC458782:BQS458782 BZY458782:CAO458782 CJU458782:CKK458782 CTQ458782:CUG458782 DDM458782:DEC458782 DNI458782:DNY458782 DXE458782:DXU458782 EHA458782:EHQ458782 EQW458782:ERM458782 FAS458782:FBI458782 FKO458782:FLE458782 FUK458782:FVA458782 GEG458782:GEW458782 GOC458782:GOS458782 GXY458782:GYO458782 HHU458782:HIK458782 HRQ458782:HSG458782 IBM458782:ICC458782 ILI458782:ILY458782 IVE458782:IVU458782 JFA458782:JFQ458782 JOW458782:JPM458782 JYS458782:JZI458782 KIO458782:KJE458782 KSK458782:KTA458782 LCG458782:LCW458782 LMC458782:LMS458782 LVY458782:LWO458782 MFU458782:MGK458782 MPQ458782:MQG458782 MZM458782:NAC458782 NJI458782:NJY458782 NTE458782:NTU458782 ODA458782:ODQ458782 OMW458782:ONM458782 OWS458782:OXI458782 PGO458782:PHE458782 PQK458782:PRA458782 QAG458782:QAW458782 QKC458782:QKS458782 QTY458782:QUO458782 RDU458782:REK458782 RNQ458782:ROG458782 RXM458782:RYC458782 SHI458782:SHY458782 SRE458782:SRU458782 TBA458782:TBQ458782 TKW458782:TLM458782 TUS458782:TVI458782 UEO458782:UFE458782 UOK458782:UPA458782 UYG458782:UYW458782 VIC458782:VIS458782 VRY458782:VSO458782 WBU458782:WCK458782 WLQ458782:WMG458782 WVM458782:WWC458782 JA524318:JQ524318 SW524318:TM524318 ACS524318:ADI524318 AMO524318:ANE524318 AWK524318:AXA524318 BGG524318:BGW524318 BQC524318:BQS524318 BZY524318:CAO524318 CJU524318:CKK524318 CTQ524318:CUG524318 DDM524318:DEC524318 DNI524318:DNY524318 DXE524318:DXU524318 EHA524318:EHQ524318 EQW524318:ERM524318 FAS524318:FBI524318 FKO524318:FLE524318 FUK524318:FVA524318 GEG524318:GEW524318 GOC524318:GOS524318 GXY524318:GYO524318 HHU524318:HIK524318 HRQ524318:HSG524318 IBM524318:ICC524318 ILI524318:ILY524318 IVE524318:IVU524318 JFA524318:JFQ524318 JOW524318:JPM524318 JYS524318:JZI524318 KIO524318:KJE524318 KSK524318:KTA524318 LCG524318:LCW524318 LMC524318:LMS524318 LVY524318:LWO524318 MFU524318:MGK524318 MPQ524318:MQG524318 MZM524318:NAC524318 NJI524318:NJY524318 NTE524318:NTU524318 ODA524318:ODQ524318 OMW524318:ONM524318 OWS524318:OXI524318 PGO524318:PHE524318 PQK524318:PRA524318 QAG524318:QAW524318 QKC524318:QKS524318 QTY524318:QUO524318 RDU524318:REK524318 RNQ524318:ROG524318 RXM524318:RYC524318 SHI524318:SHY524318 SRE524318:SRU524318 TBA524318:TBQ524318 TKW524318:TLM524318 TUS524318:TVI524318 UEO524318:UFE524318 UOK524318:UPA524318 UYG524318:UYW524318 VIC524318:VIS524318 VRY524318:VSO524318 WBU524318:WCK524318 WLQ524318:WMG524318 WVM524318:WWC524318 JA589854:JQ589854 SW589854:TM589854 ACS589854:ADI589854 AMO589854:ANE589854 AWK589854:AXA589854 BGG589854:BGW589854 BQC589854:BQS589854 BZY589854:CAO589854 CJU589854:CKK589854 CTQ589854:CUG589854 DDM589854:DEC589854 DNI589854:DNY589854 DXE589854:DXU589854 EHA589854:EHQ589854 EQW589854:ERM589854 FAS589854:FBI589854 FKO589854:FLE589854 FUK589854:FVA589854 GEG589854:GEW589854 GOC589854:GOS589854 GXY589854:GYO589854 HHU589854:HIK589854 HRQ589854:HSG589854 IBM589854:ICC589854 ILI589854:ILY589854 IVE589854:IVU589854 JFA589854:JFQ589854 JOW589854:JPM589854 JYS589854:JZI589854 KIO589854:KJE589854 KSK589854:KTA589854 LCG589854:LCW589854 LMC589854:LMS589854 LVY589854:LWO589854 MFU589854:MGK589854 MPQ589854:MQG589854 MZM589854:NAC589854 NJI589854:NJY589854 NTE589854:NTU589854 ODA589854:ODQ589854 OMW589854:ONM589854 OWS589854:OXI589854 PGO589854:PHE589854 PQK589854:PRA589854 QAG589854:QAW589854 QKC589854:QKS589854 QTY589854:QUO589854 RDU589854:REK589854 RNQ589854:ROG589854 RXM589854:RYC589854 SHI589854:SHY589854 SRE589854:SRU589854 TBA589854:TBQ589854 TKW589854:TLM589854 TUS589854:TVI589854 UEO589854:UFE589854 UOK589854:UPA589854 UYG589854:UYW589854 VIC589854:VIS589854 VRY589854:VSO589854 WBU589854:WCK589854 WLQ589854:WMG589854 WVM589854:WWC589854 JA655390:JQ655390 SW655390:TM655390 ACS655390:ADI655390 AMO655390:ANE655390 AWK655390:AXA655390 BGG655390:BGW655390 BQC655390:BQS655390 BZY655390:CAO655390 CJU655390:CKK655390 CTQ655390:CUG655390 DDM655390:DEC655390 DNI655390:DNY655390 DXE655390:DXU655390 EHA655390:EHQ655390 EQW655390:ERM655390 FAS655390:FBI655390 FKO655390:FLE655390 FUK655390:FVA655390 GEG655390:GEW655390 GOC655390:GOS655390 GXY655390:GYO655390 HHU655390:HIK655390 HRQ655390:HSG655390 IBM655390:ICC655390 ILI655390:ILY655390 IVE655390:IVU655390 JFA655390:JFQ655390 JOW655390:JPM655390 JYS655390:JZI655390 KIO655390:KJE655390 KSK655390:KTA655390 LCG655390:LCW655390 LMC655390:LMS655390 LVY655390:LWO655390 MFU655390:MGK655390 MPQ655390:MQG655390 MZM655390:NAC655390 NJI655390:NJY655390 NTE655390:NTU655390 ODA655390:ODQ655390 OMW655390:ONM655390 OWS655390:OXI655390 PGO655390:PHE655390 PQK655390:PRA655390 QAG655390:QAW655390 QKC655390:QKS655390 QTY655390:QUO655390 RDU655390:REK655390 RNQ655390:ROG655390 RXM655390:RYC655390 SHI655390:SHY655390 SRE655390:SRU655390 TBA655390:TBQ655390 TKW655390:TLM655390 TUS655390:TVI655390 UEO655390:UFE655390 UOK655390:UPA655390 UYG655390:UYW655390 VIC655390:VIS655390 VRY655390:VSO655390 WBU655390:WCK655390 WLQ655390:WMG655390 WVM655390:WWC655390 JA720926:JQ720926 SW720926:TM720926 ACS720926:ADI720926 AMO720926:ANE720926 AWK720926:AXA720926 BGG720926:BGW720926 BQC720926:BQS720926 BZY720926:CAO720926 CJU720926:CKK720926 CTQ720926:CUG720926 DDM720926:DEC720926 DNI720926:DNY720926 DXE720926:DXU720926 EHA720926:EHQ720926 EQW720926:ERM720926 FAS720926:FBI720926 FKO720926:FLE720926 FUK720926:FVA720926 GEG720926:GEW720926 GOC720926:GOS720926 GXY720926:GYO720926 HHU720926:HIK720926 HRQ720926:HSG720926 IBM720926:ICC720926 ILI720926:ILY720926 IVE720926:IVU720926 JFA720926:JFQ720926 JOW720926:JPM720926 JYS720926:JZI720926 KIO720926:KJE720926 KSK720926:KTA720926 LCG720926:LCW720926 LMC720926:LMS720926 LVY720926:LWO720926 MFU720926:MGK720926 MPQ720926:MQG720926 MZM720926:NAC720926 NJI720926:NJY720926 NTE720926:NTU720926 ODA720926:ODQ720926 OMW720926:ONM720926 OWS720926:OXI720926 PGO720926:PHE720926 PQK720926:PRA720926 QAG720926:QAW720926 QKC720926:QKS720926 QTY720926:QUO720926 RDU720926:REK720926 RNQ720926:ROG720926 RXM720926:RYC720926 SHI720926:SHY720926 SRE720926:SRU720926 TBA720926:TBQ720926 TKW720926:TLM720926 TUS720926:TVI720926 UEO720926:UFE720926 UOK720926:UPA720926 UYG720926:UYW720926 VIC720926:VIS720926 VRY720926:VSO720926 WBU720926:WCK720926 WLQ720926:WMG720926 WVM720926:WWC720926 JA786462:JQ786462 SW786462:TM786462 ACS786462:ADI786462 AMO786462:ANE786462 AWK786462:AXA786462 BGG786462:BGW786462 BQC786462:BQS786462 BZY786462:CAO786462 CJU786462:CKK786462 CTQ786462:CUG786462 DDM786462:DEC786462 DNI786462:DNY786462 DXE786462:DXU786462 EHA786462:EHQ786462 EQW786462:ERM786462 FAS786462:FBI786462 FKO786462:FLE786462 FUK786462:FVA786462 GEG786462:GEW786462 GOC786462:GOS786462 GXY786462:GYO786462 HHU786462:HIK786462 HRQ786462:HSG786462 IBM786462:ICC786462 ILI786462:ILY786462 IVE786462:IVU786462 JFA786462:JFQ786462 JOW786462:JPM786462 JYS786462:JZI786462 KIO786462:KJE786462 KSK786462:KTA786462 LCG786462:LCW786462 LMC786462:LMS786462 LVY786462:LWO786462 MFU786462:MGK786462 MPQ786462:MQG786462 MZM786462:NAC786462 NJI786462:NJY786462 NTE786462:NTU786462 ODA786462:ODQ786462 OMW786462:ONM786462 OWS786462:OXI786462 PGO786462:PHE786462 PQK786462:PRA786462 QAG786462:QAW786462 QKC786462:QKS786462 QTY786462:QUO786462 RDU786462:REK786462 RNQ786462:ROG786462 RXM786462:RYC786462 SHI786462:SHY786462 SRE786462:SRU786462 TBA786462:TBQ786462 TKW786462:TLM786462 TUS786462:TVI786462 UEO786462:UFE786462 UOK786462:UPA786462 UYG786462:UYW786462 VIC786462:VIS786462 VRY786462:VSO786462 WBU786462:WCK786462 WLQ786462:WMG786462 WVM786462:WWC786462 JA851998:JQ851998 SW851998:TM851998 ACS851998:ADI851998 AMO851998:ANE851998 AWK851998:AXA851998 BGG851998:BGW851998 BQC851998:BQS851998 BZY851998:CAO851998 CJU851998:CKK851998 CTQ851998:CUG851998 DDM851998:DEC851998 DNI851998:DNY851998 DXE851998:DXU851998 EHA851998:EHQ851998 EQW851998:ERM851998 FAS851998:FBI851998 FKO851998:FLE851998 FUK851998:FVA851998 GEG851998:GEW851998 GOC851998:GOS851998 GXY851998:GYO851998 HHU851998:HIK851998 HRQ851998:HSG851998 IBM851998:ICC851998 ILI851998:ILY851998 IVE851998:IVU851998 JFA851998:JFQ851998 JOW851998:JPM851998 JYS851998:JZI851998 KIO851998:KJE851998 KSK851998:KTA851998 LCG851998:LCW851998 LMC851998:LMS851998 LVY851998:LWO851998 MFU851998:MGK851998 MPQ851998:MQG851998 MZM851998:NAC851998 NJI851998:NJY851998 NTE851998:NTU851998 ODA851998:ODQ851998 OMW851998:ONM851998 OWS851998:OXI851998 PGO851998:PHE851998 PQK851998:PRA851998 QAG851998:QAW851998 QKC851998:QKS851998 QTY851998:QUO851998 RDU851998:REK851998 RNQ851998:ROG851998 RXM851998:RYC851998 SHI851998:SHY851998 SRE851998:SRU851998 TBA851998:TBQ851998 TKW851998:TLM851998 TUS851998:TVI851998 UEO851998:UFE851998 UOK851998:UPA851998 UYG851998:UYW851998 VIC851998:VIS851998 VRY851998:VSO851998 WBU851998:WCK851998 WLQ851998:WMG851998 WVM851998:WWC851998 JA917534:JQ917534 SW917534:TM917534 ACS917534:ADI917534 AMO917534:ANE917534 AWK917534:AXA917534 BGG917534:BGW917534 BQC917534:BQS917534 BZY917534:CAO917534 CJU917534:CKK917534 CTQ917534:CUG917534 DDM917534:DEC917534 DNI917534:DNY917534 DXE917534:DXU917534 EHA917534:EHQ917534 EQW917534:ERM917534 FAS917534:FBI917534 FKO917534:FLE917534 FUK917534:FVA917534 GEG917534:GEW917534 GOC917534:GOS917534 GXY917534:GYO917534 HHU917534:HIK917534 HRQ917534:HSG917534 IBM917534:ICC917534 ILI917534:ILY917534 IVE917534:IVU917534 JFA917534:JFQ917534 JOW917534:JPM917534 JYS917534:JZI917534 KIO917534:KJE917534 KSK917534:KTA917534 LCG917534:LCW917534 LMC917534:LMS917534 LVY917534:LWO917534 MFU917534:MGK917534 MPQ917534:MQG917534 MZM917534:NAC917534 NJI917534:NJY917534 NTE917534:NTU917534 ODA917534:ODQ917534 OMW917534:ONM917534 OWS917534:OXI917534 PGO917534:PHE917534 PQK917534:PRA917534 QAG917534:QAW917534 QKC917534:QKS917534 QTY917534:QUO917534 RDU917534:REK917534 RNQ917534:ROG917534 RXM917534:RYC917534 SHI917534:SHY917534 SRE917534:SRU917534 TBA917534:TBQ917534 TKW917534:TLM917534 TUS917534:TVI917534 UEO917534:UFE917534 UOK917534:UPA917534 UYG917534:UYW917534 VIC917534:VIS917534 VRY917534:VSO917534 WBU917534:WCK917534 WLQ917534:WMG917534 WVM917534:WWC917534 JA983070:JQ983070 SW983070:TM983070 ACS983070:ADI983070 AMO983070:ANE983070 AWK983070:AXA983070 BGG983070:BGW983070 BQC983070:BQS983070 BZY983070:CAO983070 CJU983070:CKK983070 CTQ983070:CUG983070 DDM983070:DEC983070 DNI983070:DNY983070 DXE983070:DXU983070 EHA983070:EHQ983070 EQW983070:ERM983070 FAS983070:FBI983070 FKO983070:FLE983070 FUK983070:FVA983070 GEG983070:GEW983070 GOC983070:GOS983070 GXY983070:GYO983070 HHU983070:HIK983070 HRQ983070:HSG983070 IBM983070:ICC983070 ILI983070:ILY983070 IVE983070:IVU983070 JFA983070:JFQ983070 JOW983070:JPM983070 JYS983070:JZI983070 KIO983070:KJE983070 KSK983070:KTA983070 LCG983070:LCW983070 LMC983070:LMS983070 LVY983070:LWO983070 MFU983070:MGK983070 MPQ983070:MQG983070 MZM983070:NAC983070 NJI983070:NJY983070 NTE983070:NTU983070 ODA983070:ODQ983070 OMW983070:ONM983070 OWS983070:OXI983070 PGO983070:PHE983070 PQK983070:PRA983070 QAG983070:QAW983070 QKC983070:QKS983070 QTY983070:QUO983070 RDU983070:REK983070 RNQ983070:ROG983070 RXM983070:RYC983070 SHI983070:SHY983070 SRE983070:SRU983070 TBA983070:TBQ983070 TKW983070:TLM983070 TUS983070:TVI983070 UEO983070:UFE983070 UOK983070:UPA983070 UYG983070:UYW983070 VIC983070:VIS983070 VRY983070:VSO983070 WBU983070:WCK983070 WLQ983070:WMG983070 L65566:AB65566 L131102:AB131102 L196638:AB196638 L262174:AB262174 L327710:AB327710 L393246:AB393246 L458782:AB458782 L524318:AB524318 L589854:AB589854 L655390:AB655390 L720926:AB720926 L786462:AB786462 L851998:AB851998 L917534:AB917534 L983070:AB983070 L30:AB31"/>
    <dataValidation allowBlank="1" prompt="Для выбора выполните двойной щелчок левой клавиши мыши по соответствующей ячейке." sqref="JA65567:JQ65570 SW65567:TM65570 ACS65567:ADI65570 AMO65567:ANE65570 AWK65567:AXA65570 BGG65567:BGW65570 BQC65567:BQS65570 BZY65567:CAO65570 CJU65567:CKK65570 CTQ65567:CUG65570 DDM65567:DEC65570 DNI65567:DNY65570 DXE65567:DXU65570 EHA65567:EHQ65570 EQW65567:ERM65570 FAS65567:FBI65570 FKO65567:FLE65570 FUK65567:FVA65570 GEG65567:GEW65570 GOC65567:GOS65570 GXY65567:GYO65570 HHU65567:HIK65570 HRQ65567:HSG65570 IBM65567:ICC65570 ILI65567:ILY65570 IVE65567:IVU65570 JFA65567:JFQ65570 JOW65567:JPM65570 JYS65567:JZI65570 KIO65567:KJE65570 KSK65567:KTA65570 LCG65567:LCW65570 LMC65567:LMS65570 LVY65567:LWO65570 MFU65567:MGK65570 MPQ65567:MQG65570 MZM65567:NAC65570 NJI65567:NJY65570 NTE65567:NTU65570 ODA65567:ODQ65570 OMW65567:ONM65570 OWS65567:OXI65570 PGO65567:PHE65570 PQK65567:PRA65570 QAG65567:QAW65570 QKC65567:QKS65570 QTY65567:QUO65570 RDU65567:REK65570 RNQ65567:ROG65570 RXM65567:RYC65570 SHI65567:SHY65570 SRE65567:SRU65570 TBA65567:TBQ65570 TKW65567:TLM65570 TUS65567:TVI65570 UEO65567:UFE65570 UOK65567:UPA65570 UYG65567:UYW65570 VIC65567:VIS65570 VRY65567:VSO65570 WBU65567:WCK65570 WLQ65567:WMG65570 WVM65567:WWC65570 JA131103:JQ131106 SW131103:TM131106 ACS131103:ADI131106 AMO131103:ANE131106 AWK131103:AXA131106 BGG131103:BGW131106 BQC131103:BQS131106 BZY131103:CAO131106 CJU131103:CKK131106 CTQ131103:CUG131106 DDM131103:DEC131106 DNI131103:DNY131106 DXE131103:DXU131106 EHA131103:EHQ131106 EQW131103:ERM131106 FAS131103:FBI131106 FKO131103:FLE131106 FUK131103:FVA131106 GEG131103:GEW131106 GOC131103:GOS131106 GXY131103:GYO131106 HHU131103:HIK131106 HRQ131103:HSG131106 IBM131103:ICC131106 ILI131103:ILY131106 IVE131103:IVU131106 JFA131103:JFQ131106 JOW131103:JPM131106 JYS131103:JZI131106 KIO131103:KJE131106 KSK131103:KTA131106 LCG131103:LCW131106 LMC131103:LMS131106 LVY131103:LWO131106 MFU131103:MGK131106 MPQ131103:MQG131106 MZM131103:NAC131106 NJI131103:NJY131106 NTE131103:NTU131106 ODA131103:ODQ131106 OMW131103:ONM131106 OWS131103:OXI131106 PGO131103:PHE131106 PQK131103:PRA131106 QAG131103:QAW131106 QKC131103:QKS131106 QTY131103:QUO131106 RDU131103:REK131106 RNQ131103:ROG131106 RXM131103:RYC131106 SHI131103:SHY131106 SRE131103:SRU131106 TBA131103:TBQ131106 TKW131103:TLM131106 TUS131103:TVI131106 UEO131103:UFE131106 UOK131103:UPA131106 UYG131103:UYW131106 VIC131103:VIS131106 VRY131103:VSO131106 WBU131103:WCK131106 WLQ131103:WMG131106 WVM131103:WWC131106 JA196639:JQ196642 SW196639:TM196642 ACS196639:ADI196642 AMO196639:ANE196642 AWK196639:AXA196642 BGG196639:BGW196642 BQC196639:BQS196642 BZY196639:CAO196642 CJU196639:CKK196642 CTQ196639:CUG196642 DDM196639:DEC196642 DNI196639:DNY196642 DXE196639:DXU196642 EHA196639:EHQ196642 EQW196639:ERM196642 FAS196639:FBI196642 FKO196639:FLE196642 FUK196639:FVA196642 GEG196639:GEW196642 GOC196639:GOS196642 GXY196639:GYO196642 HHU196639:HIK196642 HRQ196639:HSG196642 IBM196639:ICC196642 ILI196639:ILY196642 IVE196639:IVU196642 JFA196639:JFQ196642 JOW196639:JPM196642 JYS196639:JZI196642 KIO196639:KJE196642 KSK196639:KTA196642 LCG196639:LCW196642 LMC196639:LMS196642 LVY196639:LWO196642 MFU196639:MGK196642 MPQ196639:MQG196642 MZM196639:NAC196642 NJI196639:NJY196642 NTE196639:NTU196642 ODA196639:ODQ196642 OMW196639:ONM196642 OWS196639:OXI196642 PGO196639:PHE196642 PQK196639:PRA196642 QAG196639:QAW196642 QKC196639:QKS196642 QTY196639:QUO196642 RDU196639:REK196642 RNQ196639:ROG196642 RXM196639:RYC196642 SHI196639:SHY196642 SRE196639:SRU196642 TBA196639:TBQ196642 TKW196639:TLM196642 TUS196639:TVI196642 UEO196639:UFE196642 UOK196639:UPA196642 UYG196639:UYW196642 VIC196639:VIS196642 VRY196639:VSO196642 WBU196639:WCK196642 WLQ196639:WMG196642 WVM196639:WWC196642 JA262175:JQ262178 SW262175:TM262178 ACS262175:ADI262178 AMO262175:ANE262178 AWK262175:AXA262178 BGG262175:BGW262178 BQC262175:BQS262178 BZY262175:CAO262178 CJU262175:CKK262178 CTQ262175:CUG262178 DDM262175:DEC262178 DNI262175:DNY262178 DXE262175:DXU262178 EHA262175:EHQ262178 EQW262175:ERM262178 FAS262175:FBI262178 FKO262175:FLE262178 FUK262175:FVA262178 GEG262175:GEW262178 GOC262175:GOS262178 GXY262175:GYO262178 HHU262175:HIK262178 HRQ262175:HSG262178 IBM262175:ICC262178 ILI262175:ILY262178 IVE262175:IVU262178 JFA262175:JFQ262178 JOW262175:JPM262178 JYS262175:JZI262178 KIO262175:KJE262178 KSK262175:KTA262178 LCG262175:LCW262178 LMC262175:LMS262178 LVY262175:LWO262178 MFU262175:MGK262178 MPQ262175:MQG262178 MZM262175:NAC262178 NJI262175:NJY262178 NTE262175:NTU262178 ODA262175:ODQ262178 OMW262175:ONM262178 OWS262175:OXI262178 PGO262175:PHE262178 PQK262175:PRA262178 QAG262175:QAW262178 QKC262175:QKS262178 QTY262175:QUO262178 RDU262175:REK262178 RNQ262175:ROG262178 RXM262175:RYC262178 SHI262175:SHY262178 SRE262175:SRU262178 TBA262175:TBQ262178 TKW262175:TLM262178 TUS262175:TVI262178 UEO262175:UFE262178 UOK262175:UPA262178 UYG262175:UYW262178 VIC262175:VIS262178 VRY262175:VSO262178 WBU262175:WCK262178 WLQ262175:WMG262178 WVM262175:WWC262178 JA327711:JQ327714 SW327711:TM327714 ACS327711:ADI327714 AMO327711:ANE327714 AWK327711:AXA327714 BGG327711:BGW327714 BQC327711:BQS327714 BZY327711:CAO327714 CJU327711:CKK327714 CTQ327711:CUG327714 DDM327711:DEC327714 DNI327711:DNY327714 DXE327711:DXU327714 EHA327711:EHQ327714 EQW327711:ERM327714 FAS327711:FBI327714 FKO327711:FLE327714 FUK327711:FVA327714 GEG327711:GEW327714 GOC327711:GOS327714 GXY327711:GYO327714 HHU327711:HIK327714 HRQ327711:HSG327714 IBM327711:ICC327714 ILI327711:ILY327714 IVE327711:IVU327714 JFA327711:JFQ327714 JOW327711:JPM327714 JYS327711:JZI327714 KIO327711:KJE327714 KSK327711:KTA327714 LCG327711:LCW327714 LMC327711:LMS327714 LVY327711:LWO327714 MFU327711:MGK327714 MPQ327711:MQG327714 MZM327711:NAC327714 NJI327711:NJY327714 NTE327711:NTU327714 ODA327711:ODQ327714 OMW327711:ONM327714 OWS327711:OXI327714 PGO327711:PHE327714 PQK327711:PRA327714 QAG327711:QAW327714 QKC327711:QKS327714 QTY327711:QUO327714 RDU327711:REK327714 RNQ327711:ROG327714 RXM327711:RYC327714 SHI327711:SHY327714 SRE327711:SRU327714 TBA327711:TBQ327714 TKW327711:TLM327714 TUS327711:TVI327714 UEO327711:UFE327714 UOK327711:UPA327714 UYG327711:UYW327714 VIC327711:VIS327714 VRY327711:VSO327714 WBU327711:WCK327714 WLQ327711:WMG327714 WVM327711:WWC327714 JA393247:JQ393250 SW393247:TM393250 ACS393247:ADI393250 AMO393247:ANE393250 AWK393247:AXA393250 BGG393247:BGW393250 BQC393247:BQS393250 BZY393247:CAO393250 CJU393247:CKK393250 CTQ393247:CUG393250 DDM393247:DEC393250 DNI393247:DNY393250 DXE393247:DXU393250 EHA393247:EHQ393250 EQW393247:ERM393250 FAS393247:FBI393250 FKO393247:FLE393250 FUK393247:FVA393250 GEG393247:GEW393250 GOC393247:GOS393250 GXY393247:GYO393250 HHU393247:HIK393250 HRQ393247:HSG393250 IBM393247:ICC393250 ILI393247:ILY393250 IVE393247:IVU393250 JFA393247:JFQ393250 JOW393247:JPM393250 JYS393247:JZI393250 KIO393247:KJE393250 KSK393247:KTA393250 LCG393247:LCW393250 LMC393247:LMS393250 LVY393247:LWO393250 MFU393247:MGK393250 MPQ393247:MQG393250 MZM393247:NAC393250 NJI393247:NJY393250 NTE393247:NTU393250 ODA393247:ODQ393250 OMW393247:ONM393250 OWS393247:OXI393250 PGO393247:PHE393250 PQK393247:PRA393250 QAG393247:QAW393250 QKC393247:QKS393250 QTY393247:QUO393250 RDU393247:REK393250 RNQ393247:ROG393250 RXM393247:RYC393250 SHI393247:SHY393250 SRE393247:SRU393250 TBA393247:TBQ393250 TKW393247:TLM393250 TUS393247:TVI393250 UEO393247:UFE393250 UOK393247:UPA393250 UYG393247:UYW393250 VIC393247:VIS393250 VRY393247:VSO393250 WBU393247:WCK393250 WLQ393247:WMG393250 WVM393247:WWC393250 JA458783:JQ458786 SW458783:TM458786 ACS458783:ADI458786 AMO458783:ANE458786 AWK458783:AXA458786 BGG458783:BGW458786 BQC458783:BQS458786 BZY458783:CAO458786 CJU458783:CKK458786 CTQ458783:CUG458786 DDM458783:DEC458786 DNI458783:DNY458786 DXE458783:DXU458786 EHA458783:EHQ458786 EQW458783:ERM458786 FAS458783:FBI458786 FKO458783:FLE458786 FUK458783:FVA458786 GEG458783:GEW458786 GOC458783:GOS458786 GXY458783:GYO458786 HHU458783:HIK458786 HRQ458783:HSG458786 IBM458783:ICC458786 ILI458783:ILY458786 IVE458783:IVU458786 JFA458783:JFQ458786 JOW458783:JPM458786 JYS458783:JZI458786 KIO458783:KJE458786 KSK458783:KTA458786 LCG458783:LCW458786 LMC458783:LMS458786 LVY458783:LWO458786 MFU458783:MGK458786 MPQ458783:MQG458786 MZM458783:NAC458786 NJI458783:NJY458786 NTE458783:NTU458786 ODA458783:ODQ458786 OMW458783:ONM458786 OWS458783:OXI458786 PGO458783:PHE458786 PQK458783:PRA458786 QAG458783:QAW458786 QKC458783:QKS458786 QTY458783:QUO458786 RDU458783:REK458786 RNQ458783:ROG458786 RXM458783:RYC458786 SHI458783:SHY458786 SRE458783:SRU458786 TBA458783:TBQ458786 TKW458783:TLM458786 TUS458783:TVI458786 UEO458783:UFE458786 UOK458783:UPA458786 UYG458783:UYW458786 VIC458783:VIS458786 VRY458783:VSO458786 WBU458783:WCK458786 WLQ458783:WMG458786 WVM458783:WWC458786 JA524319:JQ524322 SW524319:TM524322 ACS524319:ADI524322 AMO524319:ANE524322 AWK524319:AXA524322 BGG524319:BGW524322 BQC524319:BQS524322 BZY524319:CAO524322 CJU524319:CKK524322 CTQ524319:CUG524322 DDM524319:DEC524322 DNI524319:DNY524322 DXE524319:DXU524322 EHA524319:EHQ524322 EQW524319:ERM524322 FAS524319:FBI524322 FKO524319:FLE524322 FUK524319:FVA524322 GEG524319:GEW524322 GOC524319:GOS524322 GXY524319:GYO524322 HHU524319:HIK524322 HRQ524319:HSG524322 IBM524319:ICC524322 ILI524319:ILY524322 IVE524319:IVU524322 JFA524319:JFQ524322 JOW524319:JPM524322 JYS524319:JZI524322 KIO524319:KJE524322 KSK524319:KTA524322 LCG524319:LCW524322 LMC524319:LMS524322 LVY524319:LWO524322 MFU524319:MGK524322 MPQ524319:MQG524322 MZM524319:NAC524322 NJI524319:NJY524322 NTE524319:NTU524322 ODA524319:ODQ524322 OMW524319:ONM524322 OWS524319:OXI524322 PGO524319:PHE524322 PQK524319:PRA524322 QAG524319:QAW524322 QKC524319:QKS524322 QTY524319:QUO524322 RDU524319:REK524322 RNQ524319:ROG524322 RXM524319:RYC524322 SHI524319:SHY524322 SRE524319:SRU524322 TBA524319:TBQ524322 TKW524319:TLM524322 TUS524319:TVI524322 UEO524319:UFE524322 UOK524319:UPA524322 UYG524319:UYW524322 VIC524319:VIS524322 VRY524319:VSO524322 WBU524319:WCK524322 WLQ524319:WMG524322 WVM524319:WWC524322 JA589855:JQ589858 SW589855:TM589858 ACS589855:ADI589858 AMO589855:ANE589858 AWK589855:AXA589858 BGG589855:BGW589858 BQC589855:BQS589858 BZY589855:CAO589858 CJU589855:CKK589858 CTQ589855:CUG589858 DDM589855:DEC589858 DNI589855:DNY589858 DXE589855:DXU589858 EHA589855:EHQ589858 EQW589855:ERM589858 FAS589855:FBI589858 FKO589855:FLE589858 FUK589855:FVA589858 GEG589855:GEW589858 GOC589855:GOS589858 GXY589855:GYO589858 HHU589855:HIK589858 HRQ589855:HSG589858 IBM589855:ICC589858 ILI589855:ILY589858 IVE589855:IVU589858 JFA589855:JFQ589858 JOW589855:JPM589858 JYS589855:JZI589858 KIO589855:KJE589858 KSK589855:KTA589858 LCG589855:LCW589858 LMC589855:LMS589858 LVY589855:LWO589858 MFU589855:MGK589858 MPQ589855:MQG589858 MZM589855:NAC589858 NJI589855:NJY589858 NTE589855:NTU589858 ODA589855:ODQ589858 OMW589855:ONM589858 OWS589855:OXI589858 PGO589855:PHE589858 PQK589855:PRA589858 QAG589855:QAW589858 QKC589855:QKS589858 QTY589855:QUO589858 RDU589855:REK589858 RNQ589855:ROG589858 RXM589855:RYC589858 SHI589855:SHY589858 SRE589855:SRU589858 TBA589855:TBQ589858 TKW589855:TLM589858 TUS589855:TVI589858 UEO589855:UFE589858 UOK589855:UPA589858 UYG589855:UYW589858 VIC589855:VIS589858 VRY589855:VSO589858 WBU589855:WCK589858 WLQ589855:WMG589858 WVM589855:WWC589858 JA655391:JQ655394 SW655391:TM655394 ACS655391:ADI655394 AMO655391:ANE655394 AWK655391:AXA655394 BGG655391:BGW655394 BQC655391:BQS655394 BZY655391:CAO655394 CJU655391:CKK655394 CTQ655391:CUG655394 DDM655391:DEC655394 DNI655391:DNY655394 DXE655391:DXU655394 EHA655391:EHQ655394 EQW655391:ERM655394 FAS655391:FBI655394 FKO655391:FLE655394 FUK655391:FVA655394 GEG655391:GEW655394 GOC655391:GOS655394 GXY655391:GYO655394 HHU655391:HIK655394 HRQ655391:HSG655394 IBM655391:ICC655394 ILI655391:ILY655394 IVE655391:IVU655394 JFA655391:JFQ655394 JOW655391:JPM655394 JYS655391:JZI655394 KIO655391:KJE655394 KSK655391:KTA655394 LCG655391:LCW655394 LMC655391:LMS655394 LVY655391:LWO655394 MFU655391:MGK655394 MPQ655391:MQG655394 MZM655391:NAC655394 NJI655391:NJY655394 NTE655391:NTU655394 ODA655391:ODQ655394 OMW655391:ONM655394 OWS655391:OXI655394 PGO655391:PHE655394 PQK655391:PRA655394 QAG655391:QAW655394 QKC655391:QKS655394 QTY655391:QUO655394 RDU655391:REK655394 RNQ655391:ROG655394 RXM655391:RYC655394 SHI655391:SHY655394 SRE655391:SRU655394 TBA655391:TBQ655394 TKW655391:TLM655394 TUS655391:TVI655394 UEO655391:UFE655394 UOK655391:UPA655394 UYG655391:UYW655394 VIC655391:VIS655394 VRY655391:VSO655394 WBU655391:WCK655394 WLQ655391:WMG655394 WVM655391:WWC655394 JA720927:JQ720930 SW720927:TM720930 ACS720927:ADI720930 AMO720927:ANE720930 AWK720927:AXA720930 BGG720927:BGW720930 BQC720927:BQS720930 BZY720927:CAO720930 CJU720927:CKK720930 CTQ720927:CUG720930 DDM720927:DEC720930 DNI720927:DNY720930 DXE720927:DXU720930 EHA720927:EHQ720930 EQW720927:ERM720930 FAS720927:FBI720930 FKO720927:FLE720930 FUK720927:FVA720930 GEG720927:GEW720930 GOC720927:GOS720930 GXY720927:GYO720930 HHU720927:HIK720930 HRQ720927:HSG720930 IBM720927:ICC720930 ILI720927:ILY720930 IVE720927:IVU720930 JFA720927:JFQ720930 JOW720927:JPM720930 JYS720927:JZI720930 KIO720927:KJE720930 KSK720927:KTA720930 LCG720927:LCW720930 LMC720927:LMS720930 LVY720927:LWO720930 MFU720927:MGK720930 MPQ720927:MQG720930 MZM720927:NAC720930 NJI720927:NJY720930 NTE720927:NTU720930 ODA720927:ODQ720930 OMW720927:ONM720930 OWS720927:OXI720930 PGO720927:PHE720930 PQK720927:PRA720930 QAG720927:QAW720930 QKC720927:QKS720930 QTY720927:QUO720930 RDU720927:REK720930 RNQ720927:ROG720930 RXM720927:RYC720930 SHI720927:SHY720930 SRE720927:SRU720930 TBA720927:TBQ720930 TKW720927:TLM720930 TUS720927:TVI720930 UEO720927:UFE720930 UOK720927:UPA720930 UYG720927:UYW720930 VIC720927:VIS720930 VRY720927:VSO720930 WBU720927:WCK720930 WLQ720927:WMG720930 WVM720927:WWC720930 JA786463:JQ786466 SW786463:TM786466 ACS786463:ADI786466 AMO786463:ANE786466 AWK786463:AXA786466 BGG786463:BGW786466 BQC786463:BQS786466 BZY786463:CAO786466 CJU786463:CKK786466 CTQ786463:CUG786466 DDM786463:DEC786466 DNI786463:DNY786466 DXE786463:DXU786466 EHA786463:EHQ786466 EQW786463:ERM786466 FAS786463:FBI786466 FKO786463:FLE786466 FUK786463:FVA786466 GEG786463:GEW786466 GOC786463:GOS786466 GXY786463:GYO786466 HHU786463:HIK786466 HRQ786463:HSG786466 IBM786463:ICC786466 ILI786463:ILY786466 IVE786463:IVU786466 JFA786463:JFQ786466 JOW786463:JPM786466 JYS786463:JZI786466 KIO786463:KJE786466 KSK786463:KTA786466 LCG786463:LCW786466 LMC786463:LMS786466 LVY786463:LWO786466 MFU786463:MGK786466 MPQ786463:MQG786466 MZM786463:NAC786466 NJI786463:NJY786466 NTE786463:NTU786466 ODA786463:ODQ786466 OMW786463:ONM786466 OWS786463:OXI786466 PGO786463:PHE786466 PQK786463:PRA786466 QAG786463:QAW786466 QKC786463:QKS786466 QTY786463:QUO786466 RDU786463:REK786466 RNQ786463:ROG786466 RXM786463:RYC786466 SHI786463:SHY786466 SRE786463:SRU786466 TBA786463:TBQ786466 TKW786463:TLM786466 TUS786463:TVI786466 UEO786463:UFE786466 UOK786463:UPA786466 UYG786463:UYW786466 VIC786463:VIS786466 VRY786463:VSO786466 WBU786463:WCK786466 WLQ786463:WMG786466 WVM786463:WWC786466 JA851999:JQ852002 SW851999:TM852002 ACS851999:ADI852002 AMO851999:ANE852002 AWK851999:AXA852002 BGG851999:BGW852002 BQC851999:BQS852002 BZY851999:CAO852002 CJU851999:CKK852002 CTQ851999:CUG852002 DDM851999:DEC852002 DNI851999:DNY852002 DXE851999:DXU852002 EHA851999:EHQ852002 EQW851999:ERM852002 FAS851999:FBI852002 FKO851999:FLE852002 FUK851999:FVA852002 GEG851999:GEW852002 GOC851999:GOS852002 GXY851999:GYO852002 HHU851999:HIK852002 HRQ851999:HSG852002 IBM851999:ICC852002 ILI851999:ILY852002 IVE851999:IVU852002 JFA851999:JFQ852002 JOW851999:JPM852002 JYS851999:JZI852002 KIO851999:KJE852002 KSK851999:KTA852002 LCG851999:LCW852002 LMC851999:LMS852002 LVY851999:LWO852002 MFU851999:MGK852002 MPQ851999:MQG852002 MZM851999:NAC852002 NJI851999:NJY852002 NTE851999:NTU852002 ODA851999:ODQ852002 OMW851999:ONM852002 OWS851999:OXI852002 PGO851999:PHE852002 PQK851999:PRA852002 QAG851999:QAW852002 QKC851999:QKS852002 QTY851999:QUO852002 RDU851999:REK852002 RNQ851999:ROG852002 RXM851999:RYC852002 SHI851999:SHY852002 SRE851999:SRU852002 TBA851999:TBQ852002 TKW851999:TLM852002 TUS851999:TVI852002 UEO851999:UFE852002 UOK851999:UPA852002 UYG851999:UYW852002 VIC851999:VIS852002 VRY851999:VSO852002 WBU851999:WCK852002 WLQ851999:WMG852002 WVM851999:WWC852002 JA917535:JQ917538 SW917535:TM917538 ACS917535:ADI917538 AMO917535:ANE917538 AWK917535:AXA917538 BGG917535:BGW917538 BQC917535:BQS917538 BZY917535:CAO917538 CJU917535:CKK917538 CTQ917535:CUG917538 DDM917535:DEC917538 DNI917535:DNY917538 DXE917535:DXU917538 EHA917535:EHQ917538 EQW917535:ERM917538 FAS917535:FBI917538 FKO917535:FLE917538 FUK917535:FVA917538 GEG917535:GEW917538 GOC917535:GOS917538 GXY917535:GYO917538 HHU917535:HIK917538 HRQ917535:HSG917538 IBM917535:ICC917538 ILI917535:ILY917538 IVE917535:IVU917538 JFA917535:JFQ917538 JOW917535:JPM917538 JYS917535:JZI917538 KIO917535:KJE917538 KSK917535:KTA917538 LCG917535:LCW917538 LMC917535:LMS917538 LVY917535:LWO917538 MFU917535:MGK917538 MPQ917535:MQG917538 MZM917535:NAC917538 NJI917535:NJY917538 NTE917535:NTU917538 ODA917535:ODQ917538 OMW917535:ONM917538 OWS917535:OXI917538 PGO917535:PHE917538 PQK917535:PRA917538 QAG917535:QAW917538 QKC917535:QKS917538 QTY917535:QUO917538 RDU917535:REK917538 RNQ917535:ROG917538 RXM917535:RYC917538 SHI917535:SHY917538 SRE917535:SRU917538 TBA917535:TBQ917538 TKW917535:TLM917538 TUS917535:TVI917538 UEO917535:UFE917538 UOK917535:UPA917538 UYG917535:UYW917538 VIC917535:VIS917538 VRY917535:VSO917538 WBU917535:WCK917538 WLQ917535:WMG917538 WVM917535:WWC917538 JA983071:JQ983074 SW983071:TM983074 ACS983071:ADI983074 AMO983071:ANE983074 AWK983071:AXA983074 BGG983071:BGW983074 BQC983071:BQS983074 BZY983071:CAO983074 CJU983071:CKK983074 CTQ983071:CUG983074 DDM983071:DEC983074 DNI983071:DNY983074 DXE983071:DXU983074 EHA983071:EHQ983074 EQW983071:ERM983074 FAS983071:FBI983074 FKO983071:FLE983074 FUK983071:FVA983074 GEG983071:GEW983074 GOC983071:GOS983074 GXY983071:GYO983074 HHU983071:HIK983074 HRQ983071:HSG983074 IBM983071:ICC983074 ILI983071:ILY983074 IVE983071:IVU983074 JFA983071:JFQ983074 JOW983071:JPM983074 JYS983071:JZI983074 KIO983071:KJE983074 KSK983071:KTA983074 LCG983071:LCW983074 LMC983071:LMS983074 LVY983071:LWO983074 MFU983071:MGK983074 MPQ983071:MQG983074 MZM983071:NAC983074 NJI983071:NJY983074 NTE983071:NTU983074 ODA983071:ODQ983074 OMW983071:ONM983074 OWS983071:OXI983074 PGO983071:PHE983074 PQK983071:PRA983074 QAG983071:QAW983074 QKC983071:QKS983074 QTY983071:QUO983074 RDU983071:REK983074 RNQ983071:ROG983074 RXM983071:RYC983074 SHI983071:SHY983074 SRE983071:SRU983074 TBA983071:TBQ983074 TKW983071:TLM983074 TUS983071:TVI983074 UEO983071:UFE983074 UOK983071:UPA983074 UYG983071:UYW983074 VIC983071:VIS983074 VRY983071:VSO983074 WBU983071:WCK983074 WLQ983071:WMG983074 WVM983071:WWC983074 WVM983067:WWC983069 JA65563:JQ65565 SW65563:TM65565 ACS65563:ADI65565 AMO65563:ANE65565 AWK65563:AXA65565 BGG65563:BGW65565 BQC65563:BQS65565 BZY65563:CAO65565 CJU65563:CKK65565 CTQ65563:CUG65565 DDM65563:DEC65565 DNI65563:DNY65565 DXE65563:DXU65565 EHA65563:EHQ65565 EQW65563:ERM65565 FAS65563:FBI65565 FKO65563:FLE65565 FUK65563:FVA65565 GEG65563:GEW65565 GOC65563:GOS65565 GXY65563:GYO65565 HHU65563:HIK65565 HRQ65563:HSG65565 IBM65563:ICC65565 ILI65563:ILY65565 IVE65563:IVU65565 JFA65563:JFQ65565 JOW65563:JPM65565 JYS65563:JZI65565 KIO65563:KJE65565 KSK65563:KTA65565 LCG65563:LCW65565 LMC65563:LMS65565 LVY65563:LWO65565 MFU65563:MGK65565 MPQ65563:MQG65565 MZM65563:NAC65565 NJI65563:NJY65565 NTE65563:NTU65565 ODA65563:ODQ65565 OMW65563:ONM65565 OWS65563:OXI65565 PGO65563:PHE65565 PQK65563:PRA65565 QAG65563:QAW65565 QKC65563:QKS65565 QTY65563:QUO65565 RDU65563:REK65565 RNQ65563:ROG65565 RXM65563:RYC65565 SHI65563:SHY65565 SRE65563:SRU65565 TBA65563:TBQ65565 TKW65563:TLM65565 TUS65563:TVI65565 UEO65563:UFE65565 UOK65563:UPA65565 UYG65563:UYW65565 VIC65563:VIS65565 VRY65563:VSO65565 WBU65563:WCK65565 WLQ65563:WMG65565 WVM65563:WWC65565 JA131099:JQ131101 SW131099:TM131101 ACS131099:ADI131101 AMO131099:ANE131101 AWK131099:AXA131101 BGG131099:BGW131101 BQC131099:BQS131101 BZY131099:CAO131101 CJU131099:CKK131101 CTQ131099:CUG131101 DDM131099:DEC131101 DNI131099:DNY131101 DXE131099:DXU131101 EHA131099:EHQ131101 EQW131099:ERM131101 FAS131099:FBI131101 FKO131099:FLE131101 FUK131099:FVA131101 GEG131099:GEW131101 GOC131099:GOS131101 GXY131099:GYO131101 HHU131099:HIK131101 HRQ131099:HSG131101 IBM131099:ICC131101 ILI131099:ILY131101 IVE131099:IVU131101 JFA131099:JFQ131101 JOW131099:JPM131101 JYS131099:JZI131101 KIO131099:KJE131101 KSK131099:KTA131101 LCG131099:LCW131101 LMC131099:LMS131101 LVY131099:LWO131101 MFU131099:MGK131101 MPQ131099:MQG131101 MZM131099:NAC131101 NJI131099:NJY131101 NTE131099:NTU131101 ODA131099:ODQ131101 OMW131099:ONM131101 OWS131099:OXI131101 PGO131099:PHE131101 PQK131099:PRA131101 QAG131099:QAW131101 QKC131099:QKS131101 QTY131099:QUO131101 RDU131099:REK131101 RNQ131099:ROG131101 RXM131099:RYC131101 SHI131099:SHY131101 SRE131099:SRU131101 TBA131099:TBQ131101 TKW131099:TLM131101 TUS131099:TVI131101 UEO131099:UFE131101 UOK131099:UPA131101 UYG131099:UYW131101 VIC131099:VIS131101 VRY131099:VSO131101 WBU131099:WCK131101 WLQ131099:WMG131101 WVM131099:WWC131101 JA196635:JQ196637 SW196635:TM196637 ACS196635:ADI196637 AMO196635:ANE196637 AWK196635:AXA196637 BGG196635:BGW196637 BQC196635:BQS196637 BZY196635:CAO196637 CJU196635:CKK196637 CTQ196635:CUG196637 DDM196635:DEC196637 DNI196635:DNY196637 DXE196635:DXU196637 EHA196635:EHQ196637 EQW196635:ERM196637 FAS196635:FBI196637 FKO196635:FLE196637 FUK196635:FVA196637 GEG196635:GEW196637 GOC196635:GOS196637 GXY196635:GYO196637 HHU196635:HIK196637 HRQ196635:HSG196637 IBM196635:ICC196637 ILI196635:ILY196637 IVE196635:IVU196637 JFA196635:JFQ196637 JOW196635:JPM196637 JYS196635:JZI196637 KIO196635:KJE196637 KSK196635:KTA196637 LCG196635:LCW196637 LMC196635:LMS196637 LVY196635:LWO196637 MFU196635:MGK196637 MPQ196635:MQG196637 MZM196635:NAC196637 NJI196635:NJY196637 NTE196635:NTU196637 ODA196635:ODQ196637 OMW196635:ONM196637 OWS196635:OXI196637 PGO196635:PHE196637 PQK196635:PRA196637 QAG196635:QAW196637 QKC196635:QKS196637 QTY196635:QUO196637 RDU196635:REK196637 RNQ196635:ROG196637 RXM196635:RYC196637 SHI196635:SHY196637 SRE196635:SRU196637 TBA196635:TBQ196637 TKW196635:TLM196637 TUS196635:TVI196637 UEO196635:UFE196637 UOK196635:UPA196637 UYG196635:UYW196637 VIC196635:VIS196637 VRY196635:VSO196637 WBU196635:WCK196637 WLQ196635:WMG196637 WVM196635:WWC196637 JA262171:JQ262173 SW262171:TM262173 ACS262171:ADI262173 AMO262171:ANE262173 AWK262171:AXA262173 BGG262171:BGW262173 BQC262171:BQS262173 BZY262171:CAO262173 CJU262171:CKK262173 CTQ262171:CUG262173 DDM262171:DEC262173 DNI262171:DNY262173 DXE262171:DXU262173 EHA262171:EHQ262173 EQW262171:ERM262173 FAS262171:FBI262173 FKO262171:FLE262173 FUK262171:FVA262173 GEG262171:GEW262173 GOC262171:GOS262173 GXY262171:GYO262173 HHU262171:HIK262173 HRQ262171:HSG262173 IBM262171:ICC262173 ILI262171:ILY262173 IVE262171:IVU262173 JFA262171:JFQ262173 JOW262171:JPM262173 JYS262171:JZI262173 KIO262171:KJE262173 KSK262171:KTA262173 LCG262171:LCW262173 LMC262171:LMS262173 LVY262171:LWO262173 MFU262171:MGK262173 MPQ262171:MQG262173 MZM262171:NAC262173 NJI262171:NJY262173 NTE262171:NTU262173 ODA262171:ODQ262173 OMW262171:ONM262173 OWS262171:OXI262173 PGO262171:PHE262173 PQK262171:PRA262173 QAG262171:QAW262173 QKC262171:QKS262173 QTY262171:QUO262173 RDU262171:REK262173 RNQ262171:ROG262173 RXM262171:RYC262173 SHI262171:SHY262173 SRE262171:SRU262173 TBA262171:TBQ262173 TKW262171:TLM262173 TUS262171:TVI262173 UEO262171:UFE262173 UOK262171:UPA262173 UYG262171:UYW262173 VIC262171:VIS262173 VRY262171:VSO262173 WBU262171:WCK262173 WLQ262171:WMG262173 WVM262171:WWC262173 JA327707:JQ327709 SW327707:TM327709 ACS327707:ADI327709 AMO327707:ANE327709 AWK327707:AXA327709 BGG327707:BGW327709 BQC327707:BQS327709 BZY327707:CAO327709 CJU327707:CKK327709 CTQ327707:CUG327709 DDM327707:DEC327709 DNI327707:DNY327709 DXE327707:DXU327709 EHA327707:EHQ327709 EQW327707:ERM327709 FAS327707:FBI327709 FKO327707:FLE327709 FUK327707:FVA327709 GEG327707:GEW327709 GOC327707:GOS327709 GXY327707:GYO327709 HHU327707:HIK327709 HRQ327707:HSG327709 IBM327707:ICC327709 ILI327707:ILY327709 IVE327707:IVU327709 JFA327707:JFQ327709 JOW327707:JPM327709 JYS327707:JZI327709 KIO327707:KJE327709 KSK327707:KTA327709 LCG327707:LCW327709 LMC327707:LMS327709 LVY327707:LWO327709 MFU327707:MGK327709 MPQ327707:MQG327709 MZM327707:NAC327709 NJI327707:NJY327709 NTE327707:NTU327709 ODA327707:ODQ327709 OMW327707:ONM327709 OWS327707:OXI327709 PGO327707:PHE327709 PQK327707:PRA327709 QAG327707:QAW327709 QKC327707:QKS327709 QTY327707:QUO327709 RDU327707:REK327709 RNQ327707:ROG327709 RXM327707:RYC327709 SHI327707:SHY327709 SRE327707:SRU327709 TBA327707:TBQ327709 TKW327707:TLM327709 TUS327707:TVI327709 UEO327707:UFE327709 UOK327707:UPA327709 UYG327707:UYW327709 VIC327707:VIS327709 VRY327707:VSO327709 WBU327707:WCK327709 WLQ327707:WMG327709 WVM327707:WWC327709 JA393243:JQ393245 SW393243:TM393245 ACS393243:ADI393245 AMO393243:ANE393245 AWK393243:AXA393245 BGG393243:BGW393245 BQC393243:BQS393245 BZY393243:CAO393245 CJU393243:CKK393245 CTQ393243:CUG393245 DDM393243:DEC393245 DNI393243:DNY393245 DXE393243:DXU393245 EHA393243:EHQ393245 EQW393243:ERM393245 FAS393243:FBI393245 FKO393243:FLE393245 FUK393243:FVA393245 GEG393243:GEW393245 GOC393243:GOS393245 GXY393243:GYO393245 HHU393243:HIK393245 HRQ393243:HSG393245 IBM393243:ICC393245 ILI393243:ILY393245 IVE393243:IVU393245 JFA393243:JFQ393245 JOW393243:JPM393245 JYS393243:JZI393245 KIO393243:KJE393245 KSK393243:KTA393245 LCG393243:LCW393245 LMC393243:LMS393245 LVY393243:LWO393245 MFU393243:MGK393245 MPQ393243:MQG393245 MZM393243:NAC393245 NJI393243:NJY393245 NTE393243:NTU393245 ODA393243:ODQ393245 OMW393243:ONM393245 OWS393243:OXI393245 PGO393243:PHE393245 PQK393243:PRA393245 QAG393243:QAW393245 QKC393243:QKS393245 QTY393243:QUO393245 RDU393243:REK393245 RNQ393243:ROG393245 RXM393243:RYC393245 SHI393243:SHY393245 SRE393243:SRU393245 TBA393243:TBQ393245 TKW393243:TLM393245 TUS393243:TVI393245 UEO393243:UFE393245 UOK393243:UPA393245 UYG393243:UYW393245 VIC393243:VIS393245 VRY393243:VSO393245 WBU393243:WCK393245 WLQ393243:WMG393245 WVM393243:WWC393245 JA458779:JQ458781 SW458779:TM458781 ACS458779:ADI458781 AMO458779:ANE458781 AWK458779:AXA458781 BGG458779:BGW458781 BQC458779:BQS458781 BZY458779:CAO458781 CJU458779:CKK458781 CTQ458779:CUG458781 DDM458779:DEC458781 DNI458779:DNY458781 DXE458779:DXU458781 EHA458779:EHQ458781 EQW458779:ERM458781 FAS458779:FBI458781 FKO458779:FLE458781 FUK458779:FVA458781 GEG458779:GEW458781 GOC458779:GOS458781 GXY458779:GYO458781 HHU458779:HIK458781 HRQ458779:HSG458781 IBM458779:ICC458781 ILI458779:ILY458781 IVE458779:IVU458781 JFA458779:JFQ458781 JOW458779:JPM458781 JYS458779:JZI458781 KIO458779:KJE458781 KSK458779:KTA458781 LCG458779:LCW458781 LMC458779:LMS458781 LVY458779:LWO458781 MFU458779:MGK458781 MPQ458779:MQG458781 MZM458779:NAC458781 NJI458779:NJY458781 NTE458779:NTU458781 ODA458779:ODQ458781 OMW458779:ONM458781 OWS458779:OXI458781 PGO458779:PHE458781 PQK458779:PRA458781 QAG458779:QAW458781 QKC458779:QKS458781 QTY458779:QUO458781 RDU458779:REK458781 RNQ458779:ROG458781 RXM458779:RYC458781 SHI458779:SHY458781 SRE458779:SRU458781 TBA458779:TBQ458781 TKW458779:TLM458781 TUS458779:TVI458781 UEO458779:UFE458781 UOK458779:UPA458781 UYG458779:UYW458781 VIC458779:VIS458781 VRY458779:VSO458781 WBU458779:WCK458781 WLQ458779:WMG458781 WVM458779:WWC458781 JA524315:JQ524317 SW524315:TM524317 ACS524315:ADI524317 AMO524315:ANE524317 AWK524315:AXA524317 BGG524315:BGW524317 BQC524315:BQS524317 BZY524315:CAO524317 CJU524315:CKK524317 CTQ524315:CUG524317 DDM524315:DEC524317 DNI524315:DNY524317 DXE524315:DXU524317 EHA524315:EHQ524317 EQW524315:ERM524317 FAS524315:FBI524317 FKO524315:FLE524317 FUK524315:FVA524317 GEG524315:GEW524317 GOC524315:GOS524317 GXY524315:GYO524317 HHU524315:HIK524317 HRQ524315:HSG524317 IBM524315:ICC524317 ILI524315:ILY524317 IVE524315:IVU524317 JFA524315:JFQ524317 JOW524315:JPM524317 JYS524315:JZI524317 KIO524315:KJE524317 KSK524315:KTA524317 LCG524315:LCW524317 LMC524315:LMS524317 LVY524315:LWO524317 MFU524315:MGK524317 MPQ524315:MQG524317 MZM524315:NAC524317 NJI524315:NJY524317 NTE524315:NTU524317 ODA524315:ODQ524317 OMW524315:ONM524317 OWS524315:OXI524317 PGO524315:PHE524317 PQK524315:PRA524317 QAG524315:QAW524317 QKC524315:QKS524317 QTY524315:QUO524317 RDU524315:REK524317 RNQ524315:ROG524317 RXM524315:RYC524317 SHI524315:SHY524317 SRE524315:SRU524317 TBA524315:TBQ524317 TKW524315:TLM524317 TUS524315:TVI524317 UEO524315:UFE524317 UOK524315:UPA524317 UYG524315:UYW524317 VIC524315:VIS524317 VRY524315:VSO524317 WBU524315:WCK524317 WLQ524315:WMG524317 WVM524315:WWC524317 JA589851:JQ589853 SW589851:TM589853 ACS589851:ADI589853 AMO589851:ANE589853 AWK589851:AXA589853 BGG589851:BGW589853 BQC589851:BQS589853 BZY589851:CAO589853 CJU589851:CKK589853 CTQ589851:CUG589853 DDM589851:DEC589853 DNI589851:DNY589853 DXE589851:DXU589853 EHA589851:EHQ589853 EQW589851:ERM589853 FAS589851:FBI589853 FKO589851:FLE589853 FUK589851:FVA589853 GEG589851:GEW589853 GOC589851:GOS589853 GXY589851:GYO589853 HHU589851:HIK589853 HRQ589851:HSG589853 IBM589851:ICC589853 ILI589851:ILY589853 IVE589851:IVU589853 JFA589851:JFQ589853 JOW589851:JPM589853 JYS589851:JZI589853 KIO589851:KJE589853 KSK589851:KTA589853 LCG589851:LCW589853 LMC589851:LMS589853 LVY589851:LWO589853 MFU589851:MGK589853 MPQ589851:MQG589853 MZM589851:NAC589853 NJI589851:NJY589853 NTE589851:NTU589853 ODA589851:ODQ589853 OMW589851:ONM589853 OWS589851:OXI589853 PGO589851:PHE589853 PQK589851:PRA589853 QAG589851:QAW589853 QKC589851:QKS589853 QTY589851:QUO589853 RDU589851:REK589853 RNQ589851:ROG589853 RXM589851:RYC589853 SHI589851:SHY589853 SRE589851:SRU589853 TBA589851:TBQ589853 TKW589851:TLM589853 TUS589851:TVI589853 UEO589851:UFE589853 UOK589851:UPA589853 UYG589851:UYW589853 VIC589851:VIS589853 VRY589851:VSO589853 WBU589851:WCK589853 WLQ589851:WMG589853 WVM589851:WWC589853 JA655387:JQ655389 SW655387:TM655389 ACS655387:ADI655389 AMO655387:ANE655389 AWK655387:AXA655389 BGG655387:BGW655389 BQC655387:BQS655389 BZY655387:CAO655389 CJU655387:CKK655389 CTQ655387:CUG655389 DDM655387:DEC655389 DNI655387:DNY655389 DXE655387:DXU655389 EHA655387:EHQ655389 EQW655387:ERM655389 FAS655387:FBI655389 FKO655387:FLE655389 FUK655387:FVA655389 GEG655387:GEW655389 GOC655387:GOS655389 GXY655387:GYO655389 HHU655387:HIK655389 HRQ655387:HSG655389 IBM655387:ICC655389 ILI655387:ILY655389 IVE655387:IVU655389 JFA655387:JFQ655389 JOW655387:JPM655389 JYS655387:JZI655389 KIO655387:KJE655389 KSK655387:KTA655389 LCG655387:LCW655389 LMC655387:LMS655389 LVY655387:LWO655389 MFU655387:MGK655389 MPQ655387:MQG655389 MZM655387:NAC655389 NJI655387:NJY655389 NTE655387:NTU655389 ODA655387:ODQ655389 OMW655387:ONM655389 OWS655387:OXI655389 PGO655387:PHE655389 PQK655387:PRA655389 QAG655387:QAW655389 QKC655387:QKS655389 QTY655387:QUO655389 RDU655387:REK655389 RNQ655387:ROG655389 RXM655387:RYC655389 SHI655387:SHY655389 SRE655387:SRU655389 TBA655387:TBQ655389 TKW655387:TLM655389 TUS655387:TVI655389 UEO655387:UFE655389 UOK655387:UPA655389 UYG655387:UYW655389 VIC655387:VIS655389 VRY655387:VSO655389 WBU655387:WCK655389 WLQ655387:WMG655389 WVM655387:WWC655389 JA720923:JQ720925 SW720923:TM720925 ACS720923:ADI720925 AMO720923:ANE720925 AWK720923:AXA720925 BGG720923:BGW720925 BQC720923:BQS720925 BZY720923:CAO720925 CJU720923:CKK720925 CTQ720923:CUG720925 DDM720923:DEC720925 DNI720923:DNY720925 DXE720923:DXU720925 EHA720923:EHQ720925 EQW720923:ERM720925 FAS720923:FBI720925 FKO720923:FLE720925 FUK720923:FVA720925 GEG720923:GEW720925 GOC720923:GOS720925 GXY720923:GYO720925 HHU720923:HIK720925 HRQ720923:HSG720925 IBM720923:ICC720925 ILI720923:ILY720925 IVE720923:IVU720925 JFA720923:JFQ720925 JOW720923:JPM720925 JYS720923:JZI720925 KIO720923:KJE720925 KSK720923:KTA720925 LCG720923:LCW720925 LMC720923:LMS720925 LVY720923:LWO720925 MFU720923:MGK720925 MPQ720923:MQG720925 MZM720923:NAC720925 NJI720923:NJY720925 NTE720923:NTU720925 ODA720923:ODQ720925 OMW720923:ONM720925 OWS720923:OXI720925 PGO720923:PHE720925 PQK720923:PRA720925 QAG720923:QAW720925 QKC720923:QKS720925 QTY720923:QUO720925 RDU720923:REK720925 RNQ720923:ROG720925 RXM720923:RYC720925 SHI720923:SHY720925 SRE720923:SRU720925 TBA720923:TBQ720925 TKW720923:TLM720925 TUS720923:TVI720925 UEO720923:UFE720925 UOK720923:UPA720925 UYG720923:UYW720925 VIC720923:VIS720925 VRY720923:VSO720925 WBU720923:WCK720925 WLQ720923:WMG720925 WVM720923:WWC720925 JA786459:JQ786461 SW786459:TM786461 ACS786459:ADI786461 AMO786459:ANE786461 AWK786459:AXA786461 BGG786459:BGW786461 BQC786459:BQS786461 BZY786459:CAO786461 CJU786459:CKK786461 CTQ786459:CUG786461 DDM786459:DEC786461 DNI786459:DNY786461 DXE786459:DXU786461 EHA786459:EHQ786461 EQW786459:ERM786461 FAS786459:FBI786461 FKO786459:FLE786461 FUK786459:FVA786461 GEG786459:GEW786461 GOC786459:GOS786461 GXY786459:GYO786461 HHU786459:HIK786461 HRQ786459:HSG786461 IBM786459:ICC786461 ILI786459:ILY786461 IVE786459:IVU786461 JFA786459:JFQ786461 JOW786459:JPM786461 JYS786459:JZI786461 KIO786459:KJE786461 KSK786459:KTA786461 LCG786459:LCW786461 LMC786459:LMS786461 LVY786459:LWO786461 MFU786459:MGK786461 MPQ786459:MQG786461 MZM786459:NAC786461 NJI786459:NJY786461 NTE786459:NTU786461 ODA786459:ODQ786461 OMW786459:ONM786461 OWS786459:OXI786461 PGO786459:PHE786461 PQK786459:PRA786461 QAG786459:QAW786461 QKC786459:QKS786461 QTY786459:QUO786461 RDU786459:REK786461 RNQ786459:ROG786461 RXM786459:RYC786461 SHI786459:SHY786461 SRE786459:SRU786461 TBA786459:TBQ786461 TKW786459:TLM786461 TUS786459:TVI786461 UEO786459:UFE786461 UOK786459:UPA786461 UYG786459:UYW786461 VIC786459:VIS786461 VRY786459:VSO786461 WBU786459:WCK786461 WLQ786459:WMG786461 WVM786459:WWC786461 JA851995:JQ851997 SW851995:TM851997 ACS851995:ADI851997 AMO851995:ANE851997 AWK851995:AXA851997 BGG851995:BGW851997 BQC851995:BQS851997 BZY851995:CAO851997 CJU851995:CKK851997 CTQ851995:CUG851997 DDM851995:DEC851997 DNI851995:DNY851997 DXE851995:DXU851997 EHA851995:EHQ851997 EQW851995:ERM851997 FAS851995:FBI851997 FKO851995:FLE851997 FUK851995:FVA851997 GEG851995:GEW851997 GOC851995:GOS851997 GXY851995:GYO851997 HHU851995:HIK851997 HRQ851995:HSG851997 IBM851995:ICC851997 ILI851995:ILY851997 IVE851995:IVU851997 JFA851995:JFQ851997 JOW851995:JPM851997 JYS851995:JZI851997 KIO851995:KJE851997 KSK851995:KTA851997 LCG851995:LCW851997 LMC851995:LMS851997 LVY851995:LWO851997 MFU851995:MGK851997 MPQ851995:MQG851997 MZM851995:NAC851997 NJI851995:NJY851997 NTE851995:NTU851997 ODA851995:ODQ851997 OMW851995:ONM851997 OWS851995:OXI851997 PGO851995:PHE851997 PQK851995:PRA851997 QAG851995:QAW851997 QKC851995:QKS851997 QTY851995:QUO851997 RDU851995:REK851997 RNQ851995:ROG851997 RXM851995:RYC851997 SHI851995:SHY851997 SRE851995:SRU851997 TBA851995:TBQ851997 TKW851995:TLM851997 TUS851995:TVI851997 UEO851995:UFE851997 UOK851995:UPA851997 UYG851995:UYW851997 VIC851995:VIS851997 VRY851995:VSO851997 WBU851995:WCK851997 WLQ851995:WMG851997 WVM851995:WWC851997 JA917531:JQ917533 SW917531:TM917533 ACS917531:ADI917533 AMO917531:ANE917533 AWK917531:AXA917533 BGG917531:BGW917533 BQC917531:BQS917533 BZY917531:CAO917533 CJU917531:CKK917533 CTQ917531:CUG917533 DDM917531:DEC917533 DNI917531:DNY917533 DXE917531:DXU917533 EHA917531:EHQ917533 EQW917531:ERM917533 FAS917531:FBI917533 FKO917531:FLE917533 FUK917531:FVA917533 GEG917531:GEW917533 GOC917531:GOS917533 GXY917531:GYO917533 HHU917531:HIK917533 HRQ917531:HSG917533 IBM917531:ICC917533 ILI917531:ILY917533 IVE917531:IVU917533 JFA917531:JFQ917533 JOW917531:JPM917533 JYS917531:JZI917533 KIO917531:KJE917533 KSK917531:KTA917533 LCG917531:LCW917533 LMC917531:LMS917533 LVY917531:LWO917533 MFU917531:MGK917533 MPQ917531:MQG917533 MZM917531:NAC917533 NJI917531:NJY917533 NTE917531:NTU917533 ODA917531:ODQ917533 OMW917531:ONM917533 OWS917531:OXI917533 PGO917531:PHE917533 PQK917531:PRA917533 QAG917531:QAW917533 QKC917531:QKS917533 QTY917531:QUO917533 RDU917531:REK917533 RNQ917531:ROG917533 RXM917531:RYC917533 SHI917531:SHY917533 SRE917531:SRU917533 TBA917531:TBQ917533 TKW917531:TLM917533 TUS917531:TVI917533 UEO917531:UFE917533 UOK917531:UPA917533 UYG917531:UYW917533 VIC917531:VIS917533 VRY917531:VSO917533 WBU917531:WCK917533 WLQ917531:WMG917533 WVM917531:WWC917533 JA983067:JQ983069 SW983067:TM983069 ACS983067:ADI983069 AMO983067:ANE983069 AWK983067:AXA983069 BGG983067:BGW983069 BQC983067:BQS983069 BZY983067:CAO983069 CJU983067:CKK983069 CTQ983067:CUG983069 DDM983067:DEC983069 DNI983067:DNY983069 DXE983067:DXU983069 EHA983067:EHQ983069 EQW983067:ERM983069 FAS983067:FBI983069 FKO983067:FLE983069 FUK983067:FVA983069 GEG983067:GEW983069 GOC983067:GOS983069 GXY983067:GYO983069 HHU983067:HIK983069 HRQ983067:HSG983069 IBM983067:ICC983069 ILI983067:ILY983069 IVE983067:IVU983069 JFA983067:JFQ983069 JOW983067:JPM983069 JYS983067:JZI983069 KIO983067:KJE983069 KSK983067:KTA983069 LCG983067:LCW983069 LMC983067:LMS983069 LVY983067:LWO983069 MFU983067:MGK983069 MPQ983067:MQG983069 MZM983067:NAC983069 NJI983067:NJY983069 NTE983067:NTU983069 ODA983067:ODQ983069 OMW983067:ONM983069 OWS983067:OXI983069 PGO983067:PHE983069 PQK983067:PRA983069 QAG983067:QAW983069 QKC983067:QKS983069 QTY983067:QUO983069 RDU983067:REK983069 RNQ983067:ROG983069 RXM983067:RYC983069 SHI983067:SHY983069 SRE983067:SRU983069 TBA983067:TBQ983069 TKW983067:TLM983069 TUS983067:TVI983069 UEO983067:UFE983069 UOK983067:UPA983069 UYG983067:UYW983069 VIC983067:VIS983069 VRY983067:VSO983069 WBU983067:WCK983069 WLQ983067:WMG983069 WVM32:WWC34 WLQ32:WMG34 WBU32:WCK34 VRY32:VSO34 VIC32:VIS34 UYG32:UYW34 UOK32:UPA34 UEO32:UFE34 TUS32:TVI34 TKW32:TLM34 TBA32:TBQ34 SRE32:SRU34 SHI32:SHY34 RXM32:RYC34 RNQ32:ROG34 RDU32:REK34 QTY32:QUO34 QKC32:QKS34 QAG32:QAW34 PQK32:PRA34 PGO32:PHE34 OWS32:OXI34 OMW32:ONM34 ODA32:ODQ34 NTE32:NTU34 NJI32:NJY34 MZM32:NAC34 MPQ32:MQG34 MFU32:MGK34 LVY32:LWO34 LMC32:LMS34 LCG32:LCW34 KSK32:KTA34 KIO32:KJE34 JYS32:JZI34 JOW32:JPM34 JFA32:JFQ34 IVE32:IVU34 ILI32:ILY34 IBM32:ICC34 HRQ32:HSG34 HHU32:HIK34 GXY32:GYO34 GOC32:GOS34 GEG32:GEW34 FUK32:FVA34 FKO32:FLE34 FAS32:FBI34 EQW32:ERM34 EHA32:EHQ34 DXE32:DXU34 DNI32:DNY34 DDM32:DEC34 CTQ32:CUG34 CJU32:CKK34 BZY32:CAO34 BQC32:BQS34 BGG32:BGW34 AWK32:AXA34 AMO32:ANE34 ACS32:ADI34 SW32:TM34 JA32:JQ34 SW27:TM29 JA27:JQ29 WVM27:WWC29 WLQ27:WMG29 WBU27:WCK29 VRY27:VSO29 VIC27:VIS29 UYG27:UYW29 UOK27:UPA29 UEO27:UFE29 TUS27:TVI29 TKW27:TLM29 TBA27:TBQ29 SRE27:SRU29 SHI27:SHY29 RXM27:RYC29 RNQ27:ROG29 RDU27:REK29 QTY27:QUO29 QKC27:QKS29 QAG27:QAW29 PQK27:PRA29 PGO27:PHE29 OWS27:OXI29 OMW27:ONM29 ODA27:ODQ29 NTE27:NTU29 NJI27:NJY29 MZM27:NAC29 MPQ27:MQG29 MFU27:MGK29 LVY27:LWO29 LMC27:LMS29 LCG27:LCW29 KSK27:KTA29 KIO27:KJE29 JYS27:JZI29 JOW27:JPM29 JFA27:JFQ29 IVE27:IVU29 ILI27:ILY29 IBM27:ICC29 HRQ27:HSG29 HHU27:HIK29 GXY27:GYO29 GOC27:GOS29 GEG27:GEW29 FUK27:FVA29 FKO27:FLE29 FAS27:FBI29 EQW27:ERM29 EHA27:EHQ29 DXE27:DXU29 DNI27:DNY29 DDM27:DEC29 CTQ27:CUG29 CJU27:CKK29 BZY27:CAO29 BQC27:BQS29 BGG27:BGW29 AWK27:AXA29 AMO27:ANE29 ACS27:ADI29 L27:Z29 L65567:AB65570 L131103:AB131106 L196639:AB196642 L262175:AB262178 L327711:AB327714 L393247:AB393250 L458783:AB458786 L524319:AB524322 L589855:AB589858 L655391:AB655394 L720927:AB720930 L786463:AB786466 L851999:AB852002 L917535:AB917538 L983071:AB983074 L65563:AB65565 L131099:AB131101 L196635:AB196637 L262171:AB262173 L327707:AB327709 L393243:AB393245 L458779:AB458781 L524315:AB524317 L589851:AB589853 L655387:AB655389 L720923:AB720925 L786459:AB786461 L851995:AB851997 L917531:AB917533 L983067:AB983069 L32:AB34 AA27 AA28:AB29"/>
    <dataValidation type="list" allowBlank="1" showInputMessage="1" showErrorMessage="1" errorTitle="Ошибка" error="Выберите значение из списка" sqref="WVP98306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O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O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O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O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O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O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O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O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O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O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O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O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O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O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O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O23">
      <formula1>kind_of_cons</formula1>
    </dataValidation>
    <dataValidation type="textLength" operator="lessThanOrEqual" allowBlank="1" showInputMessage="1" showErrorMessage="1" errorTitle="Ошибка" error="Допускается ввод не более 900 символов!" sqref="WWC983058:WWC983064 JQ18:JQ24 TM18:TM24 ADI18:ADI24 ANE18:ANE24 AXA18:AXA24 BGW18:BGW24 BQS18:BQS24 CAO18:CAO24 CKK18:CKK24 CUG18:CUG24 DEC18:DEC24 DNY18:DNY24 DXU18:DXU24 EHQ18:EHQ24 ERM18:ERM24 FBI18:FBI24 FLE18:FLE24 FVA18:FVA24 GEW18:GEW24 GOS18:GOS24 GYO18:GYO24 HIK18:HIK24 HSG18:HSG24 ICC18:ICC24 ILY18:ILY24 IVU18:IVU24 JFQ18:JFQ24 JPM18:JPM24 JZI18:JZI24 KJE18:KJE24 KTA18:KTA24 LCW18:LCW24 LMS18:LMS24 LWO18:LWO24 MGK18:MGK24 MQG18:MQG24 NAC18:NAC24 NJY18:NJY24 NTU18:NTU24 ODQ18:ODQ24 ONM18:ONM24 OXI18:OXI24 PHE18:PHE24 PRA18:PRA24 QAW18:QAW24 QKS18:QKS24 QUO18:QUO24 REK18:REK24 ROG18:ROG24 RYC18:RYC24 SHY18:SHY24 SRU18:SRU24 TBQ18:TBQ24 TLM18:TLM24 TVI18:TVI24 UFE18:UFE24 UPA18:UPA24 UYW18:UYW24 VIS18:VIS24 VSO18:VSO24 WCK18:WCK24 WMG18:WMG24 WWC18:WWC24 AB65554:AB65560 JQ65554:JQ65560 TM65554:TM65560 ADI65554:ADI65560 ANE65554:ANE65560 AXA65554:AXA65560 BGW65554:BGW65560 BQS65554:BQS65560 CAO65554:CAO65560 CKK65554:CKK65560 CUG65554:CUG65560 DEC65554:DEC65560 DNY65554:DNY65560 DXU65554:DXU65560 EHQ65554:EHQ65560 ERM65554:ERM65560 FBI65554:FBI65560 FLE65554:FLE65560 FVA65554:FVA65560 GEW65554:GEW65560 GOS65554:GOS65560 GYO65554:GYO65560 HIK65554:HIK65560 HSG65554:HSG65560 ICC65554:ICC65560 ILY65554:ILY65560 IVU65554:IVU65560 JFQ65554:JFQ65560 JPM65554:JPM65560 JZI65554:JZI65560 KJE65554:KJE65560 KTA65554:KTA65560 LCW65554:LCW65560 LMS65554:LMS65560 LWO65554:LWO65560 MGK65554:MGK65560 MQG65554:MQG65560 NAC65554:NAC65560 NJY65554:NJY65560 NTU65554:NTU65560 ODQ65554:ODQ65560 ONM65554:ONM65560 OXI65554:OXI65560 PHE65554:PHE65560 PRA65554:PRA65560 QAW65554:QAW65560 QKS65554:QKS65560 QUO65554:QUO65560 REK65554:REK65560 ROG65554:ROG65560 RYC65554:RYC65560 SHY65554:SHY65560 SRU65554:SRU65560 TBQ65554:TBQ65560 TLM65554:TLM65560 TVI65554:TVI65560 UFE65554:UFE65560 UPA65554:UPA65560 UYW65554:UYW65560 VIS65554:VIS65560 VSO65554:VSO65560 WCK65554:WCK65560 WMG65554:WMG65560 WWC65554:WWC65560 AB131090:AB131096 JQ131090:JQ131096 TM131090:TM131096 ADI131090:ADI131096 ANE131090:ANE131096 AXA131090:AXA131096 BGW131090:BGW131096 BQS131090:BQS131096 CAO131090:CAO131096 CKK131090:CKK131096 CUG131090:CUG131096 DEC131090:DEC131096 DNY131090:DNY131096 DXU131090:DXU131096 EHQ131090:EHQ131096 ERM131090:ERM131096 FBI131090:FBI131096 FLE131090:FLE131096 FVA131090:FVA131096 GEW131090:GEW131096 GOS131090:GOS131096 GYO131090:GYO131096 HIK131090:HIK131096 HSG131090:HSG131096 ICC131090:ICC131096 ILY131090:ILY131096 IVU131090:IVU131096 JFQ131090:JFQ131096 JPM131090:JPM131096 JZI131090:JZI131096 KJE131090:KJE131096 KTA131090:KTA131096 LCW131090:LCW131096 LMS131090:LMS131096 LWO131090:LWO131096 MGK131090:MGK131096 MQG131090:MQG131096 NAC131090:NAC131096 NJY131090:NJY131096 NTU131090:NTU131096 ODQ131090:ODQ131096 ONM131090:ONM131096 OXI131090:OXI131096 PHE131090:PHE131096 PRA131090:PRA131096 QAW131090:QAW131096 QKS131090:QKS131096 QUO131090:QUO131096 REK131090:REK131096 ROG131090:ROG131096 RYC131090:RYC131096 SHY131090:SHY131096 SRU131090:SRU131096 TBQ131090:TBQ131096 TLM131090:TLM131096 TVI131090:TVI131096 UFE131090:UFE131096 UPA131090:UPA131096 UYW131090:UYW131096 VIS131090:VIS131096 VSO131090:VSO131096 WCK131090:WCK131096 WMG131090:WMG131096 WWC131090:WWC131096 AB196626:AB196632 JQ196626:JQ196632 TM196626:TM196632 ADI196626:ADI196632 ANE196626:ANE196632 AXA196626:AXA196632 BGW196626:BGW196632 BQS196626:BQS196632 CAO196626:CAO196632 CKK196626:CKK196632 CUG196626:CUG196632 DEC196626:DEC196632 DNY196626:DNY196632 DXU196626:DXU196632 EHQ196626:EHQ196632 ERM196626:ERM196632 FBI196626:FBI196632 FLE196626:FLE196632 FVA196626:FVA196632 GEW196626:GEW196632 GOS196626:GOS196632 GYO196626:GYO196632 HIK196626:HIK196632 HSG196626:HSG196632 ICC196626:ICC196632 ILY196626:ILY196632 IVU196626:IVU196632 JFQ196626:JFQ196632 JPM196626:JPM196632 JZI196626:JZI196632 KJE196626:KJE196632 KTA196626:KTA196632 LCW196626:LCW196632 LMS196626:LMS196632 LWO196626:LWO196632 MGK196626:MGK196632 MQG196626:MQG196632 NAC196626:NAC196632 NJY196626:NJY196632 NTU196626:NTU196632 ODQ196626:ODQ196632 ONM196626:ONM196632 OXI196626:OXI196632 PHE196626:PHE196632 PRA196626:PRA196632 QAW196626:QAW196632 QKS196626:QKS196632 QUO196626:QUO196632 REK196626:REK196632 ROG196626:ROG196632 RYC196626:RYC196632 SHY196626:SHY196632 SRU196626:SRU196632 TBQ196626:TBQ196632 TLM196626:TLM196632 TVI196626:TVI196632 UFE196626:UFE196632 UPA196626:UPA196632 UYW196626:UYW196632 VIS196626:VIS196632 VSO196626:VSO196632 WCK196626:WCK196632 WMG196626:WMG196632 WWC196626:WWC196632 AB262162:AB262168 JQ262162:JQ262168 TM262162:TM262168 ADI262162:ADI262168 ANE262162:ANE262168 AXA262162:AXA262168 BGW262162:BGW262168 BQS262162:BQS262168 CAO262162:CAO262168 CKK262162:CKK262168 CUG262162:CUG262168 DEC262162:DEC262168 DNY262162:DNY262168 DXU262162:DXU262168 EHQ262162:EHQ262168 ERM262162:ERM262168 FBI262162:FBI262168 FLE262162:FLE262168 FVA262162:FVA262168 GEW262162:GEW262168 GOS262162:GOS262168 GYO262162:GYO262168 HIK262162:HIK262168 HSG262162:HSG262168 ICC262162:ICC262168 ILY262162:ILY262168 IVU262162:IVU262168 JFQ262162:JFQ262168 JPM262162:JPM262168 JZI262162:JZI262168 KJE262162:KJE262168 KTA262162:KTA262168 LCW262162:LCW262168 LMS262162:LMS262168 LWO262162:LWO262168 MGK262162:MGK262168 MQG262162:MQG262168 NAC262162:NAC262168 NJY262162:NJY262168 NTU262162:NTU262168 ODQ262162:ODQ262168 ONM262162:ONM262168 OXI262162:OXI262168 PHE262162:PHE262168 PRA262162:PRA262168 QAW262162:QAW262168 QKS262162:QKS262168 QUO262162:QUO262168 REK262162:REK262168 ROG262162:ROG262168 RYC262162:RYC262168 SHY262162:SHY262168 SRU262162:SRU262168 TBQ262162:TBQ262168 TLM262162:TLM262168 TVI262162:TVI262168 UFE262162:UFE262168 UPA262162:UPA262168 UYW262162:UYW262168 VIS262162:VIS262168 VSO262162:VSO262168 WCK262162:WCK262168 WMG262162:WMG262168 WWC262162:WWC262168 AB327698:AB327704 JQ327698:JQ327704 TM327698:TM327704 ADI327698:ADI327704 ANE327698:ANE327704 AXA327698:AXA327704 BGW327698:BGW327704 BQS327698:BQS327704 CAO327698:CAO327704 CKK327698:CKK327704 CUG327698:CUG327704 DEC327698:DEC327704 DNY327698:DNY327704 DXU327698:DXU327704 EHQ327698:EHQ327704 ERM327698:ERM327704 FBI327698:FBI327704 FLE327698:FLE327704 FVA327698:FVA327704 GEW327698:GEW327704 GOS327698:GOS327704 GYO327698:GYO327704 HIK327698:HIK327704 HSG327698:HSG327704 ICC327698:ICC327704 ILY327698:ILY327704 IVU327698:IVU327704 JFQ327698:JFQ327704 JPM327698:JPM327704 JZI327698:JZI327704 KJE327698:KJE327704 KTA327698:KTA327704 LCW327698:LCW327704 LMS327698:LMS327704 LWO327698:LWO327704 MGK327698:MGK327704 MQG327698:MQG327704 NAC327698:NAC327704 NJY327698:NJY327704 NTU327698:NTU327704 ODQ327698:ODQ327704 ONM327698:ONM327704 OXI327698:OXI327704 PHE327698:PHE327704 PRA327698:PRA327704 QAW327698:QAW327704 QKS327698:QKS327704 QUO327698:QUO327704 REK327698:REK327704 ROG327698:ROG327704 RYC327698:RYC327704 SHY327698:SHY327704 SRU327698:SRU327704 TBQ327698:TBQ327704 TLM327698:TLM327704 TVI327698:TVI327704 UFE327698:UFE327704 UPA327698:UPA327704 UYW327698:UYW327704 VIS327698:VIS327704 VSO327698:VSO327704 WCK327698:WCK327704 WMG327698:WMG327704 WWC327698:WWC327704 AB393234:AB393240 JQ393234:JQ393240 TM393234:TM393240 ADI393234:ADI393240 ANE393234:ANE393240 AXA393234:AXA393240 BGW393234:BGW393240 BQS393234:BQS393240 CAO393234:CAO393240 CKK393234:CKK393240 CUG393234:CUG393240 DEC393234:DEC393240 DNY393234:DNY393240 DXU393234:DXU393240 EHQ393234:EHQ393240 ERM393234:ERM393240 FBI393234:FBI393240 FLE393234:FLE393240 FVA393234:FVA393240 GEW393234:GEW393240 GOS393234:GOS393240 GYO393234:GYO393240 HIK393234:HIK393240 HSG393234:HSG393240 ICC393234:ICC393240 ILY393234:ILY393240 IVU393234:IVU393240 JFQ393234:JFQ393240 JPM393234:JPM393240 JZI393234:JZI393240 KJE393234:KJE393240 KTA393234:KTA393240 LCW393234:LCW393240 LMS393234:LMS393240 LWO393234:LWO393240 MGK393234:MGK393240 MQG393234:MQG393240 NAC393234:NAC393240 NJY393234:NJY393240 NTU393234:NTU393240 ODQ393234:ODQ393240 ONM393234:ONM393240 OXI393234:OXI393240 PHE393234:PHE393240 PRA393234:PRA393240 QAW393234:QAW393240 QKS393234:QKS393240 QUO393234:QUO393240 REK393234:REK393240 ROG393234:ROG393240 RYC393234:RYC393240 SHY393234:SHY393240 SRU393234:SRU393240 TBQ393234:TBQ393240 TLM393234:TLM393240 TVI393234:TVI393240 UFE393234:UFE393240 UPA393234:UPA393240 UYW393234:UYW393240 VIS393234:VIS393240 VSO393234:VSO393240 WCK393234:WCK393240 WMG393234:WMG393240 WWC393234:WWC393240 AB458770:AB458776 JQ458770:JQ458776 TM458770:TM458776 ADI458770:ADI458776 ANE458770:ANE458776 AXA458770:AXA458776 BGW458770:BGW458776 BQS458770:BQS458776 CAO458770:CAO458776 CKK458770:CKK458776 CUG458770:CUG458776 DEC458770:DEC458776 DNY458770:DNY458776 DXU458770:DXU458776 EHQ458770:EHQ458776 ERM458770:ERM458776 FBI458770:FBI458776 FLE458770:FLE458776 FVA458770:FVA458776 GEW458770:GEW458776 GOS458770:GOS458776 GYO458770:GYO458776 HIK458770:HIK458776 HSG458770:HSG458776 ICC458770:ICC458776 ILY458770:ILY458776 IVU458770:IVU458776 JFQ458770:JFQ458776 JPM458770:JPM458776 JZI458770:JZI458776 KJE458770:KJE458776 KTA458770:KTA458776 LCW458770:LCW458776 LMS458770:LMS458776 LWO458770:LWO458776 MGK458770:MGK458776 MQG458770:MQG458776 NAC458770:NAC458776 NJY458770:NJY458776 NTU458770:NTU458776 ODQ458770:ODQ458776 ONM458770:ONM458776 OXI458770:OXI458776 PHE458770:PHE458776 PRA458770:PRA458776 QAW458770:QAW458776 QKS458770:QKS458776 QUO458770:QUO458776 REK458770:REK458776 ROG458770:ROG458776 RYC458770:RYC458776 SHY458770:SHY458776 SRU458770:SRU458776 TBQ458770:TBQ458776 TLM458770:TLM458776 TVI458770:TVI458776 UFE458770:UFE458776 UPA458770:UPA458776 UYW458770:UYW458776 VIS458770:VIS458776 VSO458770:VSO458776 WCK458770:WCK458776 WMG458770:WMG458776 WWC458770:WWC458776 AB524306:AB524312 JQ524306:JQ524312 TM524306:TM524312 ADI524306:ADI524312 ANE524306:ANE524312 AXA524306:AXA524312 BGW524306:BGW524312 BQS524306:BQS524312 CAO524306:CAO524312 CKK524306:CKK524312 CUG524306:CUG524312 DEC524306:DEC524312 DNY524306:DNY524312 DXU524306:DXU524312 EHQ524306:EHQ524312 ERM524306:ERM524312 FBI524306:FBI524312 FLE524306:FLE524312 FVA524306:FVA524312 GEW524306:GEW524312 GOS524306:GOS524312 GYO524306:GYO524312 HIK524306:HIK524312 HSG524306:HSG524312 ICC524306:ICC524312 ILY524306:ILY524312 IVU524306:IVU524312 JFQ524306:JFQ524312 JPM524306:JPM524312 JZI524306:JZI524312 KJE524306:KJE524312 KTA524306:KTA524312 LCW524306:LCW524312 LMS524306:LMS524312 LWO524306:LWO524312 MGK524306:MGK524312 MQG524306:MQG524312 NAC524306:NAC524312 NJY524306:NJY524312 NTU524306:NTU524312 ODQ524306:ODQ524312 ONM524306:ONM524312 OXI524306:OXI524312 PHE524306:PHE524312 PRA524306:PRA524312 QAW524306:QAW524312 QKS524306:QKS524312 QUO524306:QUO524312 REK524306:REK524312 ROG524306:ROG524312 RYC524306:RYC524312 SHY524306:SHY524312 SRU524306:SRU524312 TBQ524306:TBQ524312 TLM524306:TLM524312 TVI524306:TVI524312 UFE524306:UFE524312 UPA524306:UPA524312 UYW524306:UYW524312 VIS524306:VIS524312 VSO524306:VSO524312 WCK524306:WCK524312 WMG524306:WMG524312 WWC524306:WWC524312 AB589842:AB589848 JQ589842:JQ589848 TM589842:TM589848 ADI589842:ADI589848 ANE589842:ANE589848 AXA589842:AXA589848 BGW589842:BGW589848 BQS589842:BQS589848 CAO589842:CAO589848 CKK589842:CKK589848 CUG589842:CUG589848 DEC589842:DEC589848 DNY589842:DNY589848 DXU589842:DXU589848 EHQ589842:EHQ589848 ERM589842:ERM589848 FBI589842:FBI589848 FLE589842:FLE589848 FVA589842:FVA589848 GEW589842:GEW589848 GOS589842:GOS589848 GYO589842:GYO589848 HIK589842:HIK589848 HSG589842:HSG589848 ICC589842:ICC589848 ILY589842:ILY589848 IVU589842:IVU589848 JFQ589842:JFQ589848 JPM589842:JPM589848 JZI589842:JZI589848 KJE589842:KJE589848 KTA589842:KTA589848 LCW589842:LCW589848 LMS589842:LMS589848 LWO589842:LWO589848 MGK589842:MGK589848 MQG589842:MQG589848 NAC589842:NAC589848 NJY589842:NJY589848 NTU589842:NTU589848 ODQ589842:ODQ589848 ONM589842:ONM589848 OXI589842:OXI589848 PHE589842:PHE589848 PRA589842:PRA589848 QAW589842:QAW589848 QKS589842:QKS589848 QUO589842:QUO589848 REK589842:REK589848 ROG589842:ROG589848 RYC589842:RYC589848 SHY589842:SHY589848 SRU589842:SRU589848 TBQ589842:TBQ589848 TLM589842:TLM589848 TVI589842:TVI589848 UFE589842:UFE589848 UPA589842:UPA589848 UYW589842:UYW589848 VIS589842:VIS589848 VSO589842:VSO589848 WCK589842:WCK589848 WMG589842:WMG589848 WWC589842:WWC589848 AB655378:AB655384 JQ655378:JQ655384 TM655378:TM655384 ADI655378:ADI655384 ANE655378:ANE655384 AXA655378:AXA655384 BGW655378:BGW655384 BQS655378:BQS655384 CAO655378:CAO655384 CKK655378:CKK655384 CUG655378:CUG655384 DEC655378:DEC655384 DNY655378:DNY655384 DXU655378:DXU655384 EHQ655378:EHQ655384 ERM655378:ERM655384 FBI655378:FBI655384 FLE655378:FLE655384 FVA655378:FVA655384 GEW655378:GEW655384 GOS655378:GOS655384 GYO655378:GYO655384 HIK655378:HIK655384 HSG655378:HSG655384 ICC655378:ICC655384 ILY655378:ILY655384 IVU655378:IVU655384 JFQ655378:JFQ655384 JPM655378:JPM655384 JZI655378:JZI655384 KJE655378:KJE655384 KTA655378:KTA655384 LCW655378:LCW655384 LMS655378:LMS655384 LWO655378:LWO655384 MGK655378:MGK655384 MQG655378:MQG655384 NAC655378:NAC655384 NJY655378:NJY655384 NTU655378:NTU655384 ODQ655378:ODQ655384 ONM655378:ONM655384 OXI655378:OXI655384 PHE655378:PHE655384 PRA655378:PRA655384 QAW655378:QAW655384 QKS655378:QKS655384 QUO655378:QUO655384 REK655378:REK655384 ROG655378:ROG655384 RYC655378:RYC655384 SHY655378:SHY655384 SRU655378:SRU655384 TBQ655378:TBQ655384 TLM655378:TLM655384 TVI655378:TVI655384 UFE655378:UFE655384 UPA655378:UPA655384 UYW655378:UYW655384 VIS655378:VIS655384 VSO655378:VSO655384 WCK655378:WCK655384 WMG655378:WMG655384 WWC655378:WWC655384 AB720914:AB720920 JQ720914:JQ720920 TM720914:TM720920 ADI720914:ADI720920 ANE720914:ANE720920 AXA720914:AXA720920 BGW720914:BGW720920 BQS720914:BQS720920 CAO720914:CAO720920 CKK720914:CKK720920 CUG720914:CUG720920 DEC720914:DEC720920 DNY720914:DNY720920 DXU720914:DXU720920 EHQ720914:EHQ720920 ERM720914:ERM720920 FBI720914:FBI720920 FLE720914:FLE720920 FVA720914:FVA720920 GEW720914:GEW720920 GOS720914:GOS720920 GYO720914:GYO720920 HIK720914:HIK720920 HSG720914:HSG720920 ICC720914:ICC720920 ILY720914:ILY720920 IVU720914:IVU720920 JFQ720914:JFQ720920 JPM720914:JPM720920 JZI720914:JZI720920 KJE720914:KJE720920 KTA720914:KTA720920 LCW720914:LCW720920 LMS720914:LMS720920 LWO720914:LWO720920 MGK720914:MGK720920 MQG720914:MQG720920 NAC720914:NAC720920 NJY720914:NJY720920 NTU720914:NTU720920 ODQ720914:ODQ720920 ONM720914:ONM720920 OXI720914:OXI720920 PHE720914:PHE720920 PRA720914:PRA720920 QAW720914:QAW720920 QKS720914:QKS720920 QUO720914:QUO720920 REK720914:REK720920 ROG720914:ROG720920 RYC720914:RYC720920 SHY720914:SHY720920 SRU720914:SRU720920 TBQ720914:TBQ720920 TLM720914:TLM720920 TVI720914:TVI720920 UFE720914:UFE720920 UPA720914:UPA720920 UYW720914:UYW720920 VIS720914:VIS720920 VSO720914:VSO720920 WCK720914:WCK720920 WMG720914:WMG720920 WWC720914:WWC720920 AB786450:AB786456 JQ786450:JQ786456 TM786450:TM786456 ADI786450:ADI786456 ANE786450:ANE786456 AXA786450:AXA786456 BGW786450:BGW786456 BQS786450:BQS786456 CAO786450:CAO786456 CKK786450:CKK786456 CUG786450:CUG786456 DEC786450:DEC786456 DNY786450:DNY786456 DXU786450:DXU786456 EHQ786450:EHQ786456 ERM786450:ERM786456 FBI786450:FBI786456 FLE786450:FLE786456 FVA786450:FVA786456 GEW786450:GEW786456 GOS786450:GOS786456 GYO786450:GYO786456 HIK786450:HIK786456 HSG786450:HSG786456 ICC786450:ICC786456 ILY786450:ILY786456 IVU786450:IVU786456 JFQ786450:JFQ786456 JPM786450:JPM786456 JZI786450:JZI786456 KJE786450:KJE786456 KTA786450:KTA786456 LCW786450:LCW786456 LMS786450:LMS786456 LWO786450:LWO786456 MGK786450:MGK786456 MQG786450:MQG786456 NAC786450:NAC786456 NJY786450:NJY786456 NTU786450:NTU786456 ODQ786450:ODQ786456 ONM786450:ONM786456 OXI786450:OXI786456 PHE786450:PHE786456 PRA786450:PRA786456 QAW786450:QAW786456 QKS786450:QKS786456 QUO786450:QUO786456 REK786450:REK786456 ROG786450:ROG786456 RYC786450:RYC786456 SHY786450:SHY786456 SRU786450:SRU786456 TBQ786450:TBQ786456 TLM786450:TLM786456 TVI786450:TVI786456 UFE786450:UFE786456 UPA786450:UPA786456 UYW786450:UYW786456 VIS786450:VIS786456 VSO786450:VSO786456 WCK786450:WCK786456 WMG786450:WMG786456 WWC786450:WWC786456 AB851986:AB851992 JQ851986:JQ851992 TM851986:TM851992 ADI851986:ADI851992 ANE851986:ANE851992 AXA851986:AXA851992 BGW851986:BGW851992 BQS851986:BQS851992 CAO851986:CAO851992 CKK851986:CKK851992 CUG851986:CUG851992 DEC851986:DEC851992 DNY851986:DNY851992 DXU851986:DXU851992 EHQ851986:EHQ851992 ERM851986:ERM851992 FBI851986:FBI851992 FLE851986:FLE851992 FVA851986:FVA851992 GEW851986:GEW851992 GOS851986:GOS851992 GYO851986:GYO851992 HIK851986:HIK851992 HSG851986:HSG851992 ICC851986:ICC851992 ILY851986:ILY851992 IVU851986:IVU851992 JFQ851986:JFQ851992 JPM851986:JPM851992 JZI851986:JZI851992 KJE851986:KJE851992 KTA851986:KTA851992 LCW851986:LCW851992 LMS851986:LMS851992 LWO851986:LWO851992 MGK851986:MGK851992 MQG851986:MQG851992 NAC851986:NAC851992 NJY851986:NJY851992 NTU851986:NTU851992 ODQ851986:ODQ851992 ONM851986:ONM851992 OXI851986:OXI851992 PHE851986:PHE851992 PRA851986:PRA851992 QAW851986:QAW851992 QKS851986:QKS851992 QUO851986:QUO851992 REK851986:REK851992 ROG851986:ROG851992 RYC851986:RYC851992 SHY851986:SHY851992 SRU851986:SRU851992 TBQ851986:TBQ851992 TLM851986:TLM851992 TVI851986:TVI851992 UFE851986:UFE851992 UPA851986:UPA851992 UYW851986:UYW851992 VIS851986:VIS851992 VSO851986:VSO851992 WCK851986:WCK851992 WMG851986:WMG851992 WWC851986:WWC851992 AB917522:AB917528 JQ917522:JQ917528 TM917522:TM917528 ADI917522:ADI917528 ANE917522:ANE917528 AXA917522:AXA917528 BGW917522:BGW917528 BQS917522:BQS917528 CAO917522:CAO917528 CKK917522:CKK917528 CUG917522:CUG917528 DEC917522:DEC917528 DNY917522:DNY917528 DXU917522:DXU917528 EHQ917522:EHQ917528 ERM917522:ERM917528 FBI917522:FBI917528 FLE917522:FLE917528 FVA917522:FVA917528 GEW917522:GEW917528 GOS917522:GOS917528 GYO917522:GYO917528 HIK917522:HIK917528 HSG917522:HSG917528 ICC917522:ICC917528 ILY917522:ILY917528 IVU917522:IVU917528 JFQ917522:JFQ917528 JPM917522:JPM917528 JZI917522:JZI917528 KJE917522:KJE917528 KTA917522:KTA917528 LCW917522:LCW917528 LMS917522:LMS917528 LWO917522:LWO917528 MGK917522:MGK917528 MQG917522:MQG917528 NAC917522:NAC917528 NJY917522:NJY917528 NTU917522:NTU917528 ODQ917522:ODQ917528 ONM917522:ONM917528 OXI917522:OXI917528 PHE917522:PHE917528 PRA917522:PRA917528 QAW917522:QAW917528 QKS917522:QKS917528 QUO917522:QUO917528 REK917522:REK917528 ROG917522:ROG917528 RYC917522:RYC917528 SHY917522:SHY917528 SRU917522:SRU917528 TBQ917522:TBQ917528 TLM917522:TLM917528 TVI917522:TVI917528 UFE917522:UFE917528 UPA917522:UPA917528 UYW917522:UYW917528 VIS917522:VIS917528 VSO917522:VSO917528 WCK917522:WCK917528 WMG917522:WMG917528 WWC917522:WWC917528 AB983058:AB983064 JQ983058:JQ983064 TM983058:TM983064 ADI983058:ADI983064 ANE983058:ANE983064 AXA983058:AXA983064 BGW983058:BGW983064 BQS983058:BQS983064 CAO983058:CAO983064 CKK983058:CKK983064 CUG983058:CUG983064 DEC983058:DEC983064 DNY983058:DNY983064 DXU983058:DXU983064 EHQ983058:EHQ983064 ERM983058:ERM983064 FBI983058:FBI983064 FLE983058:FLE983064 FVA983058:FVA983064 GEW983058:GEW983064 GOS983058:GOS983064 GYO983058:GYO983064 HIK983058:HIK983064 HSG983058:HSG983064 ICC983058:ICC983064 ILY983058:ILY983064 IVU983058:IVU983064 JFQ983058:JFQ983064 JPM983058:JPM983064 JZI983058:JZI983064 KJE983058:KJE983064 KTA983058:KTA983064 LCW983058:LCW983064 LMS983058:LMS983064 LWO983058:LWO983064 MGK983058:MGK983064 MQG983058:MQG983064 NAC983058:NAC983064 NJY983058:NJY983064 NTU983058:NTU983064 ODQ983058:ODQ983064 ONM983058:ONM983064 OXI983058:OXI983064 PHE983058:PHE983064 PRA983058:PRA983064 QAW983058:QAW983064 QKS983058:QKS983064 QUO983058:QUO983064 REK983058:REK983064 ROG983058:ROG983064 RYC983058:RYC983064 SHY983058:SHY983064 SRU983058:SRU983064 TBQ983058:TBQ983064 TLM983058:TLM983064 TVI983058:TVI983064 UFE983058:UFE983064 UPA983058:UPA983064 UYW983058:UYW983064 VIS983058:VIS983064 VSO983058:VSO983064 WCK983058:WCK983064 WMG983058:WMG983064">
      <formula1>900</formula1>
    </dataValidation>
    <dataValidation type="list" allowBlank="1" showInputMessage="1" errorTitle="Ошибка" error="Выберите значение из списка" prompt="Выберите значение из списка" sqref="WVN98306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D24:ADD25 AMZ24:AMZ25 AWV24:AWV25 BGR24:BGR25 BQN24:BQN25 CAJ24:CAJ25 CKF24:CKF25 CUB24:CUB25 DDX24:DDX25 DNT24:DNT25 DXP24:DXP25 EHL24:EHL25 ERH24:ERH25 FBD24:FBD25 FKZ24:FKZ25 FUV24:FUV25 GER24:GER25 GON24:GON25 GYJ24:GYJ25 HIF24:HIF25 HSB24:HSB25 IBX24:IBX25 ILT24:ILT25 IVP24:IVP25 JFL24:JFL25 JPH24:JPH25 JZD24:JZD25 KIZ24:KIZ25 KSV24:KSV25 LCR24:LCR25 LMN24:LMN25 LWJ24:LWJ25 MGF24:MGF25 MQB24:MQB25 MZX24:MZX25 NJT24:NJT25 NTP24:NTP25 ODL24:ODL25 ONH24:ONH25 OXD24:OXD25 PGZ24:PGZ25 PQV24:PQV25 QAR24:QAR25 QKN24:QKN25 QUJ24:QUJ25 REF24:REF25 ROB24:ROB25 RXX24:RXX25 SHT24:SHT25 SRP24:SRP25 TBL24:TBL25 TLH24:TLH25 TVD24:TVD25 UEZ24:UEZ25 UOV24:UOV25 UYR24:UYR25 VIN24:VIN25 VSJ24:VSJ25 WCF24:WCF25 WMB24:WMB25 WVX24:WVX25 JN24:JN25 TJ24:TJ25 W65560:W65561 JL65560:JL65561 TH65560:TH65561 ADD65560:ADD65561 AMZ65560:AMZ65561 AWV65560:AWV65561 BGR65560:BGR65561 BQN65560:BQN65561 CAJ65560:CAJ65561 CKF65560:CKF65561 CUB65560:CUB65561 DDX65560:DDX65561 DNT65560:DNT65561 DXP65560:DXP65561 EHL65560:EHL65561 ERH65560:ERH65561 FBD65560:FBD65561 FKZ65560:FKZ65561 FUV65560:FUV65561 GER65560:GER65561 GON65560:GON65561 GYJ65560:GYJ65561 HIF65560:HIF65561 HSB65560:HSB65561 IBX65560:IBX65561 ILT65560:ILT65561 IVP65560:IVP65561 JFL65560:JFL65561 JPH65560:JPH65561 JZD65560:JZD65561 KIZ65560:KIZ65561 KSV65560:KSV65561 LCR65560:LCR65561 LMN65560:LMN65561 LWJ65560:LWJ65561 MGF65560:MGF65561 MQB65560:MQB65561 MZX65560:MZX65561 NJT65560:NJT65561 NTP65560:NTP65561 ODL65560:ODL65561 ONH65560:ONH65561 OXD65560:OXD65561 PGZ65560:PGZ65561 PQV65560:PQV65561 QAR65560:QAR65561 QKN65560:QKN65561 QUJ65560:QUJ65561 REF65560:REF65561 ROB65560:ROB65561 RXX65560:RXX65561 SHT65560:SHT65561 SRP65560:SRP65561 TBL65560:TBL65561 TLH65560:TLH65561 TVD65560:TVD65561 UEZ65560:UEZ65561 UOV65560:UOV65561 UYR65560:UYR65561 VIN65560:VIN65561 VSJ65560:VSJ65561 WCF65560:WCF65561 WMB65560:WMB65561 WVX65560:WVX65561 W131096:W131097 JL131096:JL131097 TH131096:TH131097 ADD131096:ADD131097 AMZ131096:AMZ131097 AWV131096:AWV131097 BGR131096:BGR131097 BQN131096:BQN131097 CAJ131096:CAJ131097 CKF131096:CKF131097 CUB131096:CUB131097 DDX131096:DDX131097 DNT131096:DNT131097 DXP131096:DXP131097 EHL131096:EHL131097 ERH131096:ERH131097 FBD131096:FBD131097 FKZ131096:FKZ131097 FUV131096:FUV131097 GER131096:GER131097 GON131096:GON131097 GYJ131096:GYJ131097 HIF131096:HIF131097 HSB131096:HSB131097 IBX131096:IBX131097 ILT131096:ILT131097 IVP131096:IVP131097 JFL131096:JFL131097 JPH131096:JPH131097 JZD131096:JZD131097 KIZ131096:KIZ131097 KSV131096:KSV131097 LCR131096:LCR131097 LMN131096:LMN131097 LWJ131096:LWJ131097 MGF131096:MGF131097 MQB131096:MQB131097 MZX131096:MZX131097 NJT131096:NJT131097 NTP131096:NTP131097 ODL131096:ODL131097 ONH131096:ONH131097 OXD131096:OXD131097 PGZ131096:PGZ131097 PQV131096:PQV131097 QAR131096:QAR131097 QKN131096:QKN131097 QUJ131096:QUJ131097 REF131096:REF131097 ROB131096:ROB131097 RXX131096:RXX131097 SHT131096:SHT131097 SRP131096:SRP131097 TBL131096:TBL131097 TLH131096:TLH131097 TVD131096:TVD131097 UEZ131096:UEZ131097 UOV131096:UOV131097 UYR131096:UYR131097 VIN131096:VIN131097 VSJ131096:VSJ131097 WCF131096:WCF131097 WMB131096:WMB131097 WVX131096:WVX131097 W196632:W196633 JL196632:JL196633 TH196632:TH196633 ADD196632:ADD196633 AMZ196632:AMZ196633 AWV196632:AWV196633 BGR196632:BGR196633 BQN196632:BQN196633 CAJ196632:CAJ196633 CKF196632:CKF196633 CUB196632:CUB196633 DDX196632:DDX196633 DNT196632:DNT196633 DXP196632:DXP196633 EHL196632:EHL196633 ERH196632:ERH196633 FBD196632:FBD196633 FKZ196632:FKZ196633 FUV196632:FUV196633 GER196632:GER196633 GON196632:GON196633 GYJ196632:GYJ196633 HIF196632:HIF196633 HSB196632:HSB196633 IBX196632:IBX196633 ILT196632:ILT196633 IVP196632:IVP196633 JFL196632:JFL196633 JPH196632:JPH196633 JZD196632:JZD196633 KIZ196632:KIZ196633 KSV196632:KSV196633 LCR196632:LCR196633 LMN196632:LMN196633 LWJ196632:LWJ196633 MGF196632:MGF196633 MQB196632:MQB196633 MZX196632:MZX196633 NJT196632:NJT196633 NTP196632:NTP196633 ODL196632:ODL196633 ONH196632:ONH196633 OXD196632:OXD196633 PGZ196632:PGZ196633 PQV196632:PQV196633 QAR196632:QAR196633 QKN196632:QKN196633 QUJ196632:QUJ196633 REF196632:REF196633 ROB196632:ROB196633 RXX196632:RXX196633 SHT196632:SHT196633 SRP196632:SRP196633 TBL196632:TBL196633 TLH196632:TLH196633 TVD196632:TVD196633 UEZ196632:UEZ196633 UOV196632:UOV196633 UYR196632:UYR196633 VIN196632:VIN196633 VSJ196632:VSJ196633 WCF196632:WCF196633 WMB196632:WMB196633 WVX196632:WVX196633 W262168:W262169 JL262168:JL262169 TH262168:TH262169 ADD262168:ADD262169 AMZ262168:AMZ262169 AWV262168:AWV262169 BGR262168:BGR262169 BQN262168:BQN262169 CAJ262168:CAJ262169 CKF262168:CKF262169 CUB262168:CUB262169 DDX262168:DDX262169 DNT262168:DNT262169 DXP262168:DXP262169 EHL262168:EHL262169 ERH262168:ERH262169 FBD262168:FBD262169 FKZ262168:FKZ262169 FUV262168:FUV262169 GER262168:GER262169 GON262168:GON262169 GYJ262168:GYJ262169 HIF262168:HIF262169 HSB262168:HSB262169 IBX262168:IBX262169 ILT262168:ILT262169 IVP262168:IVP262169 JFL262168:JFL262169 JPH262168:JPH262169 JZD262168:JZD262169 KIZ262168:KIZ262169 KSV262168:KSV262169 LCR262168:LCR262169 LMN262168:LMN262169 LWJ262168:LWJ262169 MGF262168:MGF262169 MQB262168:MQB262169 MZX262168:MZX262169 NJT262168:NJT262169 NTP262168:NTP262169 ODL262168:ODL262169 ONH262168:ONH262169 OXD262168:OXD262169 PGZ262168:PGZ262169 PQV262168:PQV262169 QAR262168:QAR262169 QKN262168:QKN262169 QUJ262168:QUJ262169 REF262168:REF262169 ROB262168:ROB262169 RXX262168:RXX262169 SHT262168:SHT262169 SRP262168:SRP262169 TBL262168:TBL262169 TLH262168:TLH262169 TVD262168:TVD262169 UEZ262168:UEZ262169 UOV262168:UOV262169 UYR262168:UYR262169 VIN262168:VIN262169 VSJ262168:VSJ262169 WCF262168:WCF262169 WMB262168:WMB262169 WVX262168:WVX262169 W327704:W327705 JL327704:JL327705 TH327704:TH327705 ADD327704:ADD327705 AMZ327704:AMZ327705 AWV327704:AWV327705 BGR327704:BGR327705 BQN327704:BQN327705 CAJ327704:CAJ327705 CKF327704:CKF327705 CUB327704:CUB327705 DDX327704:DDX327705 DNT327704:DNT327705 DXP327704:DXP327705 EHL327704:EHL327705 ERH327704:ERH327705 FBD327704:FBD327705 FKZ327704:FKZ327705 FUV327704:FUV327705 GER327704:GER327705 GON327704:GON327705 GYJ327704:GYJ327705 HIF327704:HIF327705 HSB327704:HSB327705 IBX327704:IBX327705 ILT327704:ILT327705 IVP327704:IVP327705 JFL327704:JFL327705 JPH327704:JPH327705 JZD327704:JZD327705 KIZ327704:KIZ327705 KSV327704:KSV327705 LCR327704:LCR327705 LMN327704:LMN327705 LWJ327704:LWJ327705 MGF327704:MGF327705 MQB327704:MQB327705 MZX327704:MZX327705 NJT327704:NJT327705 NTP327704:NTP327705 ODL327704:ODL327705 ONH327704:ONH327705 OXD327704:OXD327705 PGZ327704:PGZ327705 PQV327704:PQV327705 QAR327704:QAR327705 QKN327704:QKN327705 QUJ327704:QUJ327705 REF327704:REF327705 ROB327704:ROB327705 RXX327704:RXX327705 SHT327704:SHT327705 SRP327704:SRP327705 TBL327704:TBL327705 TLH327704:TLH327705 TVD327704:TVD327705 UEZ327704:UEZ327705 UOV327704:UOV327705 UYR327704:UYR327705 VIN327704:VIN327705 VSJ327704:VSJ327705 WCF327704:WCF327705 WMB327704:WMB327705 WVX327704:WVX327705 W393240:W393241 JL393240:JL393241 TH393240:TH393241 ADD393240:ADD393241 AMZ393240:AMZ393241 AWV393240:AWV393241 BGR393240:BGR393241 BQN393240:BQN393241 CAJ393240:CAJ393241 CKF393240:CKF393241 CUB393240:CUB393241 DDX393240:DDX393241 DNT393240:DNT393241 DXP393240:DXP393241 EHL393240:EHL393241 ERH393240:ERH393241 FBD393240:FBD393241 FKZ393240:FKZ393241 FUV393240:FUV393241 GER393240:GER393241 GON393240:GON393241 GYJ393240:GYJ393241 HIF393240:HIF393241 HSB393240:HSB393241 IBX393240:IBX393241 ILT393240:ILT393241 IVP393240:IVP393241 JFL393240:JFL393241 JPH393240:JPH393241 JZD393240:JZD393241 KIZ393240:KIZ393241 KSV393240:KSV393241 LCR393240:LCR393241 LMN393240:LMN393241 LWJ393240:LWJ393241 MGF393240:MGF393241 MQB393240:MQB393241 MZX393240:MZX393241 NJT393240:NJT393241 NTP393240:NTP393241 ODL393240:ODL393241 ONH393240:ONH393241 OXD393240:OXD393241 PGZ393240:PGZ393241 PQV393240:PQV393241 QAR393240:QAR393241 QKN393240:QKN393241 QUJ393240:QUJ393241 REF393240:REF393241 ROB393240:ROB393241 RXX393240:RXX393241 SHT393240:SHT393241 SRP393240:SRP393241 TBL393240:TBL393241 TLH393240:TLH393241 TVD393240:TVD393241 UEZ393240:UEZ393241 UOV393240:UOV393241 UYR393240:UYR393241 VIN393240:VIN393241 VSJ393240:VSJ393241 WCF393240:WCF393241 WMB393240:WMB393241 WVX393240:WVX393241 W458776:W458777 JL458776:JL458777 TH458776:TH458777 ADD458776:ADD458777 AMZ458776:AMZ458777 AWV458776:AWV458777 BGR458776:BGR458777 BQN458776:BQN458777 CAJ458776:CAJ458777 CKF458776:CKF458777 CUB458776:CUB458777 DDX458776:DDX458777 DNT458776:DNT458777 DXP458776:DXP458777 EHL458776:EHL458777 ERH458776:ERH458777 FBD458776:FBD458777 FKZ458776:FKZ458777 FUV458776:FUV458777 GER458776:GER458777 GON458776:GON458777 GYJ458776:GYJ458777 HIF458776:HIF458777 HSB458776:HSB458777 IBX458776:IBX458777 ILT458776:ILT458777 IVP458776:IVP458777 JFL458776:JFL458777 JPH458776:JPH458777 JZD458776:JZD458777 KIZ458776:KIZ458777 KSV458776:KSV458777 LCR458776:LCR458777 LMN458776:LMN458777 LWJ458776:LWJ458777 MGF458776:MGF458777 MQB458776:MQB458777 MZX458776:MZX458777 NJT458776:NJT458777 NTP458776:NTP458777 ODL458776:ODL458777 ONH458776:ONH458777 OXD458776:OXD458777 PGZ458776:PGZ458777 PQV458776:PQV458777 QAR458776:QAR458777 QKN458776:QKN458777 QUJ458776:QUJ458777 REF458776:REF458777 ROB458776:ROB458777 RXX458776:RXX458777 SHT458776:SHT458777 SRP458776:SRP458777 TBL458776:TBL458777 TLH458776:TLH458777 TVD458776:TVD458777 UEZ458776:UEZ458777 UOV458776:UOV458777 UYR458776:UYR458777 VIN458776:VIN458777 VSJ458776:VSJ458777 WCF458776:WCF458777 WMB458776:WMB458777 WVX458776:WVX458777 W524312:W524313 JL524312:JL524313 TH524312:TH524313 ADD524312:ADD524313 AMZ524312:AMZ524313 AWV524312:AWV524313 BGR524312:BGR524313 BQN524312:BQN524313 CAJ524312:CAJ524313 CKF524312:CKF524313 CUB524312:CUB524313 DDX524312:DDX524313 DNT524312:DNT524313 DXP524312:DXP524313 EHL524312:EHL524313 ERH524312:ERH524313 FBD524312:FBD524313 FKZ524312:FKZ524313 FUV524312:FUV524313 GER524312:GER524313 GON524312:GON524313 GYJ524312:GYJ524313 HIF524312:HIF524313 HSB524312:HSB524313 IBX524312:IBX524313 ILT524312:ILT524313 IVP524312:IVP524313 JFL524312:JFL524313 JPH524312:JPH524313 JZD524312:JZD524313 KIZ524312:KIZ524313 KSV524312:KSV524313 LCR524312:LCR524313 LMN524312:LMN524313 LWJ524312:LWJ524313 MGF524312:MGF524313 MQB524312:MQB524313 MZX524312:MZX524313 NJT524312:NJT524313 NTP524312:NTP524313 ODL524312:ODL524313 ONH524312:ONH524313 OXD524312:OXD524313 PGZ524312:PGZ524313 PQV524312:PQV524313 QAR524312:QAR524313 QKN524312:QKN524313 QUJ524312:QUJ524313 REF524312:REF524313 ROB524312:ROB524313 RXX524312:RXX524313 SHT524312:SHT524313 SRP524312:SRP524313 TBL524312:TBL524313 TLH524312:TLH524313 TVD524312:TVD524313 UEZ524312:UEZ524313 UOV524312:UOV524313 UYR524312:UYR524313 VIN524312:VIN524313 VSJ524312:VSJ524313 WCF524312:WCF524313 WMB524312:WMB524313 WVX524312:WVX524313 W589848:W589849 JL589848:JL589849 TH589848:TH589849 ADD589848:ADD589849 AMZ589848:AMZ589849 AWV589848:AWV589849 BGR589848:BGR589849 BQN589848:BQN589849 CAJ589848:CAJ589849 CKF589848:CKF589849 CUB589848:CUB589849 DDX589848:DDX589849 DNT589848:DNT589849 DXP589848:DXP589849 EHL589848:EHL589849 ERH589848:ERH589849 FBD589848:FBD589849 FKZ589848:FKZ589849 FUV589848:FUV589849 GER589848:GER589849 GON589848:GON589849 GYJ589848:GYJ589849 HIF589848:HIF589849 HSB589848:HSB589849 IBX589848:IBX589849 ILT589848:ILT589849 IVP589848:IVP589849 JFL589848:JFL589849 JPH589848:JPH589849 JZD589848:JZD589849 KIZ589848:KIZ589849 KSV589848:KSV589849 LCR589848:LCR589849 LMN589848:LMN589849 LWJ589848:LWJ589849 MGF589848:MGF589849 MQB589848:MQB589849 MZX589848:MZX589849 NJT589848:NJT589849 NTP589848:NTP589849 ODL589848:ODL589849 ONH589848:ONH589849 OXD589848:OXD589849 PGZ589848:PGZ589849 PQV589848:PQV589849 QAR589848:QAR589849 QKN589848:QKN589849 QUJ589848:QUJ589849 REF589848:REF589849 ROB589848:ROB589849 RXX589848:RXX589849 SHT589848:SHT589849 SRP589848:SRP589849 TBL589848:TBL589849 TLH589848:TLH589849 TVD589848:TVD589849 UEZ589848:UEZ589849 UOV589848:UOV589849 UYR589848:UYR589849 VIN589848:VIN589849 VSJ589848:VSJ589849 WCF589848:WCF589849 WMB589848:WMB589849 WVX589848:WVX589849 W655384:W655385 JL655384:JL655385 TH655384:TH655385 ADD655384:ADD655385 AMZ655384:AMZ655385 AWV655384:AWV655385 BGR655384:BGR655385 BQN655384:BQN655385 CAJ655384:CAJ655385 CKF655384:CKF655385 CUB655384:CUB655385 DDX655384:DDX655385 DNT655384:DNT655385 DXP655384:DXP655385 EHL655384:EHL655385 ERH655384:ERH655385 FBD655384:FBD655385 FKZ655384:FKZ655385 FUV655384:FUV655385 GER655384:GER655385 GON655384:GON655385 GYJ655384:GYJ655385 HIF655384:HIF655385 HSB655384:HSB655385 IBX655384:IBX655385 ILT655384:ILT655385 IVP655384:IVP655385 JFL655384:JFL655385 JPH655384:JPH655385 JZD655384:JZD655385 KIZ655384:KIZ655385 KSV655384:KSV655385 LCR655384:LCR655385 LMN655384:LMN655385 LWJ655384:LWJ655385 MGF655384:MGF655385 MQB655384:MQB655385 MZX655384:MZX655385 NJT655384:NJT655385 NTP655384:NTP655385 ODL655384:ODL655385 ONH655384:ONH655385 OXD655384:OXD655385 PGZ655384:PGZ655385 PQV655384:PQV655385 QAR655384:QAR655385 QKN655384:QKN655385 QUJ655384:QUJ655385 REF655384:REF655385 ROB655384:ROB655385 RXX655384:RXX655385 SHT655384:SHT655385 SRP655384:SRP655385 TBL655384:TBL655385 TLH655384:TLH655385 TVD655384:TVD655385 UEZ655384:UEZ655385 UOV655384:UOV655385 UYR655384:UYR655385 VIN655384:VIN655385 VSJ655384:VSJ655385 WCF655384:WCF655385 WMB655384:WMB655385 WVX655384:WVX655385 W720920:W720921 JL720920:JL720921 TH720920:TH720921 ADD720920:ADD720921 AMZ720920:AMZ720921 AWV720920:AWV720921 BGR720920:BGR720921 BQN720920:BQN720921 CAJ720920:CAJ720921 CKF720920:CKF720921 CUB720920:CUB720921 DDX720920:DDX720921 DNT720920:DNT720921 DXP720920:DXP720921 EHL720920:EHL720921 ERH720920:ERH720921 FBD720920:FBD720921 FKZ720920:FKZ720921 FUV720920:FUV720921 GER720920:GER720921 GON720920:GON720921 GYJ720920:GYJ720921 HIF720920:HIF720921 HSB720920:HSB720921 IBX720920:IBX720921 ILT720920:ILT720921 IVP720920:IVP720921 JFL720920:JFL720921 JPH720920:JPH720921 JZD720920:JZD720921 KIZ720920:KIZ720921 KSV720920:KSV720921 LCR720920:LCR720921 LMN720920:LMN720921 LWJ720920:LWJ720921 MGF720920:MGF720921 MQB720920:MQB720921 MZX720920:MZX720921 NJT720920:NJT720921 NTP720920:NTP720921 ODL720920:ODL720921 ONH720920:ONH720921 OXD720920:OXD720921 PGZ720920:PGZ720921 PQV720920:PQV720921 QAR720920:QAR720921 QKN720920:QKN720921 QUJ720920:QUJ720921 REF720920:REF720921 ROB720920:ROB720921 RXX720920:RXX720921 SHT720920:SHT720921 SRP720920:SRP720921 TBL720920:TBL720921 TLH720920:TLH720921 TVD720920:TVD720921 UEZ720920:UEZ720921 UOV720920:UOV720921 UYR720920:UYR720921 VIN720920:VIN720921 VSJ720920:VSJ720921 WCF720920:WCF720921 WMB720920:WMB720921 WVX720920:WVX720921 W786456:W786457 JL786456:JL786457 TH786456:TH786457 ADD786456:ADD786457 AMZ786456:AMZ786457 AWV786456:AWV786457 BGR786456:BGR786457 BQN786456:BQN786457 CAJ786456:CAJ786457 CKF786456:CKF786457 CUB786456:CUB786457 DDX786456:DDX786457 DNT786456:DNT786457 DXP786456:DXP786457 EHL786456:EHL786457 ERH786456:ERH786457 FBD786456:FBD786457 FKZ786456:FKZ786457 FUV786456:FUV786457 GER786456:GER786457 GON786456:GON786457 GYJ786456:GYJ786457 HIF786456:HIF786457 HSB786456:HSB786457 IBX786456:IBX786457 ILT786456:ILT786457 IVP786456:IVP786457 JFL786456:JFL786457 JPH786456:JPH786457 JZD786456:JZD786457 KIZ786456:KIZ786457 KSV786456:KSV786457 LCR786456:LCR786457 LMN786456:LMN786457 LWJ786456:LWJ786457 MGF786456:MGF786457 MQB786456:MQB786457 MZX786456:MZX786457 NJT786456:NJT786457 NTP786456:NTP786457 ODL786456:ODL786457 ONH786456:ONH786457 OXD786456:OXD786457 PGZ786456:PGZ786457 PQV786456:PQV786457 QAR786456:QAR786457 QKN786456:QKN786457 QUJ786456:QUJ786457 REF786456:REF786457 ROB786456:ROB786457 RXX786456:RXX786457 SHT786456:SHT786457 SRP786456:SRP786457 TBL786456:TBL786457 TLH786456:TLH786457 TVD786456:TVD786457 UEZ786456:UEZ786457 UOV786456:UOV786457 UYR786456:UYR786457 VIN786456:VIN786457 VSJ786456:VSJ786457 WCF786456:WCF786457 WMB786456:WMB786457 WVX786456:WVX786457 W851992:W851993 JL851992:JL851993 TH851992:TH851993 ADD851992:ADD851993 AMZ851992:AMZ851993 AWV851992:AWV851993 BGR851992:BGR851993 BQN851992:BQN851993 CAJ851992:CAJ851993 CKF851992:CKF851993 CUB851992:CUB851993 DDX851992:DDX851993 DNT851992:DNT851993 DXP851992:DXP851993 EHL851992:EHL851993 ERH851992:ERH851993 FBD851992:FBD851993 FKZ851992:FKZ851993 FUV851992:FUV851993 GER851992:GER851993 GON851992:GON851993 GYJ851992:GYJ851993 HIF851992:HIF851993 HSB851992:HSB851993 IBX851992:IBX851993 ILT851992:ILT851993 IVP851992:IVP851993 JFL851992:JFL851993 JPH851992:JPH851993 JZD851992:JZD851993 KIZ851992:KIZ851993 KSV851992:KSV851993 LCR851992:LCR851993 LMN851992:LMN851993 LWJ851992:LWJ851993 MGF851992:MGF851993 MQB851992:MQB851993 MZX851992:MZX851993 NJT851992:NJT851993 NTP851992:NTP851993 ODL851992:ODL851993 ONH851992:ONH851993 OXD851992:OXD851993 PGZ851992:PGZ851993 PQV851992:PQV851993 QAR851992:QAR851993 QKN851992:QKN851993 QUJ851992:QUJ851993 REF851992:REF851993 ROB851992:ROB851993 RXX851992:RXX851993 SHT851992:SHT851993 SRP851992:SRP851993 TBL851992:TBL851993 TLH851992:TLH851993 TVD851992:TVD851993 UEZ851992:UEZ851993 UOV851992:UOV851993 UYR851992:UYR851993 VIN851992:VIN851993 VSJ851992:VSJ851993 WCF851992:WCF851993 WMB851992:WMB851993 WVX851992:WVX851993 W917528:W917529 JL917528:JL917529 TH917528:TH917529 ADD917528:ADD917529 AMZ917528:AMZ917529 AWV917528:AWV917529 BGR917528:BGR917529 BQN917528:BQN917529 CAJ917528:CAJ917529 CKF917528:CKF917529 CUB917528:CUB917529 DDX917528:DDX917529 DNT917528:DNT917529 DXP917528:DXP917529 EHL917528:EHL917529 ERH917528:ERH917529 FBD917528:FBD917529 FKZ917528:FKZ917529 FUV917528:FUV917529 GER917528:GER917529 GON917528:GON917529 GYJ917528:GYJ917529 HIF917528:HIF917529 HSB917528:HSB917529 IBX917528:IBX917529 ILT917528:ILT917529 IVP917528:IVP917529 JFL917528:JFL917529 JPH917528:JPH917529 JZD917528:JZD917529 KIZ917528:KIZ917529 KSV917528:KSV917529 LCR917528:LCR917529 LMN917528:LMN917529 LWJ917528:LWJ917529 MGF917528:MGF917529 MQB917528:MQB917529 MZX917528:MZX917529 NJT917528:NJT917529 NTP917528:NTP917529 ODL917528:ODL917529 ONH917528:ONH917529 OXD917528:OXD917529 PGZ917528:PGZ917529 PQV917528:PQV917529 QAR917528:QAR917529 QKN917528:QKN917529 QUJ917528:QUJ917529 REF917528:REF917529 ROB917528:ROB917529 RXX917528:RXX917529 SHT917528:SHT917529 SRP917528:SRP917529 TBL917528:TBL917529 TLH917528:TLH917529 TVD917528:TVD917529 UEZ917528:UEZ917529 UOV917528:UOV917529 UYR917528:UYR917529 VIN917528:VIN917529 VSJ917528:VSJ917529 WCF917528:WCF917529 WMB917528:WMB917529 WVX917528:WVX917529 W983064:W983065 JL983064:JL983065 TH983064:TH983065 ADD983064:ADD983065 AMZ983064:AMZ983065 AWV983064:AWV983065 BGR983064:BGR983065 BQN983064:BQN983065 CAJ983064:CAJ983065 CKF983064:CKF983065 CUB983064:CUB983065 DDX983064:DDX983065 DNT983064:DNT983065 DXP983064:DXP983065 EHL983064:EHL983065 ERH983064:ERH983065 FBD983064:FBD983065 FKZ983064:FKZ983065 FUV983064:FUV983065 GER983064:GER983065 GON983064:GON983065 GYJ983064:GYJ983065 HIF983064:HIF983065 HSB983064:HSB983065 IBX983064:IBX983065 ILT983064:ILT983065 IVP983064:IVP983065 JFL983064:JFL983065 JPH983064:JPH983065 JZD983064:JZD983065 KIZ983064:KIZ983065 KSV983064:KSV983065 LCR983064:LCR983065 LMN983064:LMN983065 LWJ983064:LWJ983065 MGF983064:MGF983065 MQB983064:MQB983065 MZX983064:MZX983065 NJT983064:NJT983065 NTP983064:NTP983065 ODL983064:ODL983065 ONH983064:ONH983065 OXD983064:OXD983065 PGZ983064:PGZ983065 PQV983064:PQV983065 QAR983064:QAR983065 QKN983064:QKN983065 QUJ983064:QUJ983065 REF983064:REF983065 ROB983064:ROB983065 RXX983064:RXX983065 SHT983064:SHT983065 SRP983064:SRP983065 TBL983064:TBL983065 TLH983064:TLH983065 TVD983064:TVD983065 UEZ983064:UEZ983065 UOV983064:UOV983065 UYR983064:UYR983065 VIN983064:VIN983065 VSJ983064:VSJ983065 WCF983064:WCF983065 WMB983064:WMB983065 WVX983064:WVX98306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JL24:JL25 WVZ983064:WVZ983065 Y65560:Y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Y131096:Y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Y196632:Y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Y262168:Y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Y327704:Y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Y393240:Y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Y458776:Y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Y524312:Y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Y589848:Y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Y655384:Y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Y720920:Y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Y786456:Y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Y851992:Y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Y917528:Y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Y983064:Y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TH24:TH25 Y24:Y25 W24:W25"/>
    <dataValidation allowBlank="1" promptTitle="checkPeriodRange" sqref="ADC24:ADC25 AMY24:AMY25 AWU24:AWU25 BGQ24:BGQ25 BQM24:BQM25 CAI24:CAI25 CKE24:CKE25 CUA24:CUA25 DDW24:DDW25 DNS24:DNS25 DXO24:DXO25 EHK24:EHK25 ERG24:ERG25 FBC24:FBC25 FKY24:FKY25 FUU24:FUU25 GEQ24:GEQ25 GOM24:GOM25 GYI24:GYI25 HIE24:HIE25 HSA24:HSA25 IBW24:IBW25 ILS24:ILS25 IVO24:IVO25 JFK24:JFK25 JPG24:JPG25 JZC24:JZC25 KIY24:KIY25 KSU24:KSU25 LCQ24:LCQ25 LMM24:LMM25 LWI24:LWI25 MGE24:MGE25 MQA24:MQA25 MZW24:MZW25 NJS24:NJS25 NTO24:NTO25 ODK24:ODK25 ONG24:ONG25 OXC24:OXC25 PGY24:PGY25 PQU24:PQU25 QAQ24:QAQ25 QKM24:QKM25 QUI24:QUI25 REE24:REE25 ROA24:ROA25 RXW24:RXW25 SHS24:SHS25 SRO24:SRO25 TBK24:TBK25 TLG24:TLG25 TVC24:TVC25 UEY24:UEY25 UOU24:UOU25 UYQ24:UYQ25 VIM24:VIM25 VSI24:VSI25 WCE24:WCE25 WMA24:WMA25 WVW24:WVW25 JK24:JK25 WVW983064:WVW983065 V65560:V65561 JK65560:JK65561 TG65560:TG65561 ADC65560:ADC65561 AMY65560:AMY65561 AWU65560:AWU65561 BGQ65560:BGQ65561 BQM65560:BQM65561 CAI65560:CAI65561 CKE65560:CKE65561 CUA65560:CUA65561 DDW65560:DDW65561 DNS65560:DNS65561 DXO65560:DXO65561 EHK65560:EHK65561 ERG65560:ERG65561 FBC65560:FBC65561 FKY65560:FKY65561 FUU65560:FUU65561 GEQ65560:GEQ65561 GOM65560:GOM65561 GYI65560:GYI65561 HIE65560:HIE65561 HSA65560:HSA65561 IBW65560:IBW65561 ILS65560:ILS65561 IVO65560:IVO65561 JFK65560:JFK65561 JPG65560:JPG65561 JZC65560:JZC65561 KIY65560:KIY65561 KSU65560:KSU65561 LCQ65560:LCQ65561 LMM65560:LMM65561 LWI65560:LWI65561 MGE65560:MGE65561 MQA65560:MQA65561 MZW65560:MZW65561 NJS65560:NJS65561 NTO65560:NTO65561 ODK65560:ODK65561 ONG65560:ONG65561 OXC65560:OXC65561 PGY65560:PGY65561 PQU65560:PQU65561 QAQ65560:QAQ65561 QKM65560:QKM65561 QUI65560:QUI65561 REE65560:REE65561 ROA65560:ROA65561 RXW65560:RXW65561 SHS65560:SHS65561 SRO65560:SRO65561 TBK65560:TBK65561 TLG65560:TLG65561 TVC65560:TVC65561 UEY65560:UEY65561 UOU65560:UOU65561 UYQ65560:UYQ65561 VIM65560:VIM65561 VSI65560:VSI65561 WCE65560:WCE65561 WMA65560:WMA65561 WVW65560:WVW65561 V131096:V131097 JK131096:JK131097 TG131096:TG131097 ADC131096:ADC131097 AMY131096:AMY131097 AWU131096:AWU131097 BGQ131096:BGQ131097 BQM131096:BQM131097 CAI131096:CAI131097 CKE131096:CKE131097 CUA131096:CUA131097 DDW131096:DDW131097 DNS131096:DNS131097 DXO131096:DXO131097 EHK131096:EHK131097 ERG131096:ERG131097 FBC131096:FBC131097 FKY131096:FKY131097 FUU131096:FUU131097 GEQ131096:GEQ131097 GOM131096:GOM131097 GYI131096:GYI131097 HIE131096:HIE131097 HSA131096:HSA131097 IBW131096:IBW131097 ILS131096:ILS131097 IVO131096:IVO131097 JFK131096:JFK131097 JPG131096:JPG131097 JZC131096:JZC131097 KIY131096:KIY131097 KSU131096:KSU131097 LCQ131096:LCQ131097 LMM131096:LMM131097 LWI131096:LWI131097 MGE131096:MGE131097 MQA131096:MQA131097 MZW131096:MZW131097 NJS131096:NJS131097 NTO131096:NTO131097 ODK131096:ODK131097 ONG131096:ONG131097 OXC131096:OXC131097 PGY131096:PGY131097 PQU131096:PQU131097 QAQ131096:QAQ131097 QKM131096:QKM131097 QUI131096:QUI131097 REE131096:REE131097 ROA131096:ROA131097 RXW131096:RXW131097 SHS131096:SHS131097 SRO131096:SRO131097 TBK131096:TBK131097 TLG131096:TLG131097 TVC131096:TVC131097 UEY131096:UEY131097 UOU131096:UOU131097 UYQ131096:UYQ131097 VIM131096:VIM131097 VSI131096:VSI131097 WCE131096:WCE131097 WMA131096:WMA131097 WVW131096:WVW131097 V196632:V196633 JK196632:JK196633 TG196632:TG196633 ADC196632:ADC196633 AMY196632:AMY196633 AWU196632:AWU196633 BGQ196632:BGQ196633 BQM196632:BQM196633 CAI196632:CAI196633 CKE196632:CKE196633 CUA196632:CUA196633 DDW196632:DDW196633 DNS196632:DNS196633 DXO196632:DXO196633 EHK196632:EHK196633 ERG196632:ERG196633 FBC196632:FBC196633 FKY196632:FKY196633 FUU196632:FUU196633 GEQ196632:GEQ196633 GOM196632:GOM196633 GYI196632:GYI196633 HIE196632:HIE196633 HSA196632:HSA196633 IBW196632:IBW196633 ILS196632:ILS196633 IVO196632:IVO196633 JFK196632:JFK196633 JPG196632:JPG196633 JZC196632:JZC196633 KIY196632:KIY196633 KSU196632:KSU196633 LCQ196632:LCQ196633 LMM196632:LMM196633 LWI196632:LWI196633 MGE196632:MGE196633 MQA196632:MQA196633 MZW196632:MZW196633 NJS196632:NJS196633 NTO196632:NTO196633 ODK196632:ODK196633 ONG196632:ONG196633 OXC196632:OXC196633 PGY196632:PGY196633 PQU196632:PQU196633 QAQ196632:QAQ196633 QKM196632:QKM196633 QUI196632:QUI196633 REE196632:REE196633 ROA196632:ROA196633 RXW196632:RXW196633 SHS196632:SHS196633 SRO196632:SRO196633 TBK196632:TBK196633 TLG196632:TLG196633 TVC196632:TVC196633 UEY196632:UEY196633 UOU196632:UOU196633 UYQ196632:UYQ196633 VIM196632:VIM196633 VSI196632:VSI196633 WCE196632:WCE196633 WMA196632:WMA196633 WVW196632:WVW196633 V262168:V262169 JK262168:JK262169 TG262168:TG262169 ADC262168:ADC262169 AMY262168:AMY262169 AWU262168:AWU262169 BGQ262168:BGQ262169 BQM262168:BQM262169 CAI262168:CAI262169 CKE262168:CKE262169 CUA262168:CUA262169 DDW262168:DDW262169 DNS262168:DNS262169 DXO262168:DXO262169 EHK262168:EHK262169 ERG262168:ERG262169 FBC262168:FBC262169 FKY262168:FKY262169 FUU262168:FUU262169 GEQ262168:GEQ262169 GOM262168:GOM262169 GYI262168:GYI262169 HIE262168:HIE262169 HSA262168:HSA262169 IBW262168:IBW262169 ILS262168:ILS262169 IVO262168:IVO262169 JFK262168:JFK262169 JPG262168:JPG262169 JZC262168:JZC262169 KIY262168:KIY262169 KSU262168:KSU262169 LCQ262168:LCQ262169 LMM262168:LMM262169 LWI262168:LWI262169 MGE262168:MGE262169 MQA262168:MQA262169 MZW262168:MZW262169 NJS262168:NJS262169 NTO262168:NTO262169 ODK262168:ODK262169 ONG262168:ONG262169 OXC262168:OXC262169 PGY262168:PGY262169 PQU262168:PQU262169 QAQ262168:QAQ262169 QKM262168:QKM262169 QUI262168:QUI262169 REE262168:REE262169 ROA262168:ROA262169 RXW262168:RXW262169 SHS262168:SHS262169 SRO262168:SRO262169 TBK262168:TBK262169 TLG262168:TLG262169 TVC262168:TVC262169 UEY262168:UEY262169 UOU262168:UOU262169 UYQ262168:UYQ262169 VIM262168:VIM262169 VSI262168:VSI262169 WCE262168:WCE262169 WMA262168:WMA262169 WVW262168:WVW262169 V327704:V327705 JK327704:JK327705 TG327704:TG327705 ADC327704:ADC327705 AMY327704:AMY327705 AWU327704:AWU327705 BGQ327704:BGQ327705 BQM327704:BQM327705 CAI327704:CAI327705 CKE327704:CKE327705 CUA327704:CUA327705 DDW327704:DDW327705 DNS327704:DNS327705 DXO327704:DXO327705 EHK327704:EHK327705 ERG327704:ERG327705 FBC327704:FBC327705 FKY327704:FKY327705 FUU327704:FUU327705 GEQ327704:GEQ327705 GOM327704:GOM327705 GYI327704:GYI327705 HIE327704:HIE327705 HSA327704:HSA327705 IBW327704:IBW327705 ILS327704:ILS327705 IVO327704:IVO327705 JFK327704:JFK327705 JPG327704:JPG327705 JZC327704:JZC327705 KIY327704:KIY327705 KSU327704:KSU327705 LCQ327704:LCQ327705 LMM327704:LMM327705 LWI327704:LWI327705 MGE327704:MGE327705 MQA327704:MQA327705 MZW327704:MZW327705 NJS327704:NJS327705 NTO327704:NTO327705 ODK327704:ODK327705 ONG327704:ONG327705 OXC327704:OXC327705 PGY327704:PGY327705 PQU327704:PQU327705 QAQ327704:QAQ327705 QKM327704:QKM327705 QUI327704:QUI327705 REE327704:REE327705 ROA327704:ROA327705 RXW327704:RXW327705 SHS327704:SHS327705 SRO327704:SRO327705 TBK327704:TBK327705 TLG327704:TLG327705 TVC327704:TVC327705 UEY327704:UEY327705 UOU327704:UOU327705 UYQ327704:UYQ327705 VIM327704:VIM327705 VSI327704:VSI327705 WCE327704:WCE327705 WMA327704:WMA327705 WVW327704:WVW327705 V393240:V393241 JK393240:JK393241 TG393240:TG393241 ADC393240:ADC393241 AMY393240:AMY393241 AWU393240:AWU393241 BGQ393240:BGQ393241 BQM393240:BQM393241 CAI393240:CAI393241 CKE393240:CKE393241 CUA393240:CUA393241 DDW393240:DDW393241 DNS393240:DNS393241 DXO393240:DXO393241 EHK393240:EHK393241 ERG393240:ERG393241 FBC393240:FBC393241 FKY393240:FKY393241 FUU393240:FUU393241 GEQ393240:GEQ393241 GOM393240:GOM393241 GYI393240:GYI393241 HIE393240:HIE393241 HSA393240:HSA393241 IBW393240:IBW393241 ILS393240:ILS393241 IVO393240:IVO393241 JFK393240:JFK393241 JPG393240:JPG393241 JZC393240:JZC393241 KIY393240:KIY393241 KSU393240:KSU393241 LCQ393240:LCQ393241 LMM393240:LMM393241 LWI393240:LWI393241 MGE393240:MGE393241 MQA393240:MQA393241 MZW393240:MZW393241 NJS393240:NJS393241 NTO393240:NTO393241 ODK393240:ODK393241 ONG393240:ONG393241 OXC393240:OXC393241 PGY393240:PGY393241 PQU393240:PQU393241 QAQ393240:QAQ393241 QKM393240:QKM393241 QUI393240:QUI393241 REE393240:REE393241 ROA393240:ROA393241 RXW393240:RXW393241 SHS393240:SHS393241 SRO393240:SRO393241 TBK393240:TBK393241 TLG393240:TLG393241 TVC393240:TVC393241 UEY393240:UEY393241 UOU393240:UOU393241 UYQ393240:UYQ393241 VIM393240:VIM393241 VSI393240:VSI393241 WCE393240:WCE393241 WMA393240:WMA393241 WVW393240:WVW393241 V458776:V458777 JK458776:JK458777 TG458776:TG458777 ADC458776:ADC458777 AMY458776:AMY458777 AWU458776:AWU458777 BGQ458776:BGQ458777 BQM458776:BQM458777 CAI458776:CAI458777 CKE458776:CKE458777 CUA458776:CUA458777 DDW458776:DDW458777 DNS458776:DNS458777 DXO458776:DXO458777 EHK458776:EHK458777 ERG458776:ERG458777 FBC458776:FBC458777 FKY458776:FKY458777 FUU458776:FUU458777 GEQ458776:GEQ458777 GOM458776:GOM458777 GYI458776:GYI458777 HIE458776:HIE458777 HSA458776:HSA458777 IBW458776:IBW458777 ILS458776:ILS458777 IVO458776:IVO458777 JFK458776:JFK458777 JPG458776:JPG458777 JZC458776:JZC458777 KIY458776:KIY458777 KSU458776:KSU458777 LCQ458776:LCQ458777 LMM458776:LMM458777 LWI458776:LWI458777 MGE458776:MGE458777 MQA458776:MQA458777 MZW458776:MZW458777 NJS458776:NJS458777 NTO458776:NTO458777 ODK458776:ODK458777 ONG458776:ONG458777 OXC458776:OXC458777 PGY458776:PGY458777 PQU458776:PQU458777 QAQ458776:QAQ458777 QKM458776:QKM458777 QUI458776:QUI458777 REE458776:REE458777 ROA458776:ROA458777 RXW458776:RXW458777 SHS458776:SHS458777 SRO458776:SRO458777 TBK458776:TBK458777 TLG458776:TLG458777 TVC458776:TVC458777 UEY458776:UEY458777 UOU458776:UOU458777 UYQ458776:UYQ458777 VIM458776:VIM458777 VSI458776:VSI458777 WCE458776:WCE458777 WMA458776:WMA458777 WVW458776:WVW458777 V524312:V524313 JK524312:JK524313 TG524312:TG524313 ADC524312:ADC524313 AMY524312:AMY524313 AWU524312:AWU524313 BGQ524312:BGQ524313 BQM524312:BQM524313 CAI524312:CAI524313 CKE524312:CKE524313 CUA524312:CUA524313 DDW524312:DDW524313 DNS524312:DNS524313 DXO524312:DXO524313 EHK524312:EHK524313 ERG524312:ERG524313 FBC524312:FBC524313 FKY524312:FKY524313 FUU524312:FUU524313 GEQ524312:GEQ524313 GOM524312:GOM524313 GYI524312:GYI524313 HIE524312:HIE524313 HSA524312:HSA524313 IBW524312:IBW524313 ILS524312:ILS524313 IVO524312:IVO524313 JFK524312:JFK524313 JPG524312:JPG524313 JZC524312:JZC524313 KIY524312:KIY524313 KSU524312:KSU524313 LCQ524312:LCQ524313 LMM524312:LMM524313 LWI524312:LWI524313 MGE524312:MGE524313 MQA524312:MQA524313 MZW524312:MZW524313 NJS524312:NJS524313 NTO524312:NTO524313 ODK524312:ODK524313 ONG524312:ONG524313 OXC524312:OXC524313 PGY524312:PGY524313 PQU524312:PQU524313 QAQ524312:QAQ524313 QKM524312:QKM524313 QUI524312:QUI524313 REE524312:REE524313 ROA524312:ROA524313 RXW524312:RXW524313 SHS524312:SHS524313 SRO524312:SRO524313 TBK524312:TBK524313 TLG524312:TLG524313 TVC524312:TVC524313 UEY524312:UEY524313 UOU524312:UOU524313 UYQ524312:UYQ524313 VIM524312:VIM524313 VSI524312:VSI524313 WCE524312:WCE524313 WMA524312:WMA524313 WVW524312:WVW524313 V589848:V589849 JK589848:JK589849 TG589848:TG589849 ADC589848:ADC589849 AMY589848:AMY589849 AWU589848:AWU589849 BGQ589848:BGQ589849 BQM589848:BQM589849 CAI589848:CAI589849 CKE589848:CKE589849 CUA589848:CUA589849 DDW589848:DDW589849 DNS589848:DNS589849 DXO589848:DXO589849 EHK589848:EHK589849 ERG589848:ERG589849 FBC589848:FBC589849 FKY589848:FKY589849 FUU589848:FUU589849 GEQ589848:GEQ589849 GOM589848:GOM589849 GYI589848:GYI589849 HIE589848:HIE589849 HSA589848:HSA589849 IBW589848:IBW589849 ILS589848:ILS589849 IVO589848:IVO589849 JFK589848:JFK589849 JPG589848:JPG589849 JZC589848:JZC589849 KIY589848:KIY589849 KSU589848:KSU589849 LCQ589848:LCQ589849 LMM589848:LMM589849 LWI589848:LWI589849 MGE589848:MGE589849 MQA589848:MQA589849 MZW589848:MZW589849 NJS589848:NJS589849 NTO589848:NTO589849 ODK589848:ODK589849 ONG589848:ONG589849 OXC589848:OXC589849 PGY589848:PGY589849 PQU589848:PQU589849 QAQ589848:QAQ589849 QKM589848:QKM589849 QUI589848:QUI589849 REE589848:REE589849 ROA589848:ROA589849 RXW589848:RXW589849 SHS589848:SHS589849 SRO589848:SRO589849 TBK589848:TBK589849 TLG589848:TLG589849 TVC589848:TVC589849 UEY589848:UEY589849 UOU589848:UOU589849 UYQ589848:UYQ589849 VIM589848:VIM589849 VSI589848:VSI589849 WCE589848:WCE589849 WMA589848:WMA589849 WVW589848:WVW589849 V655384:V655385 JK655384:JK655385 TG655384:TG655385 ADC655384:ADC655385 AMY655384:AMY655385 AWU655384:AWU655385 BGQ655384:BGQ655385 BQM655384:BQM655385 CAI655384:CAI655385 CKE655384:CKE655385 CUA655384:CUA655385 DDW655384:DDW655385 DNS655384:DNS655385 DXO655384:DXO655385 EHK655384:EHK655385 ERG655384:ERG655385 FBC655384:FBC655385 FKY655384:FKY655385 FUU655384:FUU655385 GEQ655384:GEQ655385 GOM655384:GOM655385 GYI655384:GYI655385 HIE655384:HIE655385 HSA655384:HSA655385 IBW655384:IBW655385 ILS655384:ILS655385 IVO655384:IVO655385 JFK655384:JFK655385 JPG655384:JPG655385 JZC655384:JZC655385 KIY655384:KIY655385 KSU655384:KSU655385 LCQ655384:LCQ655385 LMM655384:LMM655385 LWI655384:LWI655385 MGE655384:MGE655385 MQA655384:MQA655385 MZW655384:MZW655385 NJS655384:NJS655385 NTO655384:NTO655385 ODK655384:ODK655385 ONG655384:ONG655385 OXC655384:OXC655385 PGY655384:PGY655385 PQU655384:PQU655385 QAQ655384:QAQ655385 QKM655384:QKM655385 QUI655384:QUI655385 REE655384:REE655385 ROA655384:ROA655385 RXW655384:RXW655385 SHS655384:SHS655385 SRO655384:SRO655385 TBK655384:TBK655385 TLG655384:TLG655385 TVC655384:TVC655385 UEY655384:UEY655385 UOU655384:UOU655385 UYQ655384:UYQ655385 VIM655384:VIM655385 VSI655384:VSI655385 WCE655384:WCE655385 WMA655384:WMA655385 WVW655384:WVW655385 V720920:V720921 JK720920:JK720921 TG720920:TG720921 ADC720920:ADC720921 AMY720920:AMY720921 AWU720920:AWU720921 BGQ720920:BGQ720921 BQM720920:BQM720921 CAI720920:CAI720921 CKE720920:CKE720921 CUA720920:CUA720921 DDW720920:DDW720921 DNS720920:DNS720921 DXO720920:DXO720921 EHK720920:EHK720921 ERG720920:ERG720921 FBC720920:FBC720921 FKY720920:FKY720921 FUU720920:FUU720921 GEQ720920:GEQ720921 GOM720920:GOM720921 GYI720920:GYI720921 HIE720920:HIE720921 HSA720920:HSA720921 IBW720920:IBW720921 ILS720920:ILS720921 IVO720920:IVO720921 JFK720920:JFK720921 JPG720920:JPG720921 JZC720920:JZC720921 KIY720920:KIY720921 KSU720920:KSU720921 LCQ720920:LCQ720921 LMM720920:LMM720921 LWI720920:LWI720921 MGE720920:MGE720921 MQA720920:MQA720921 MZW720920:MZW720921 NJS720920:NJS720921 NTO720920:NTO720921 ODK720920:ODK720921 ONG720920:ONG720921 OXC720920:OXC720921 PGY720920:PGY720921 PQU720920:PQU720921 QAQ720920:QAQ720921 QKM720920:QKM720921 QUI720920:QUI720921 REE720920:REE720921 ROA720920:ROA720921 RXW720920:RXW720921 SHS720920:SHS720921 SRO720920:SRO720921 TBK720920:TBK720921 TLG720920:TLG720921 TVC720920:TVC720921 UEY720920:UEY720921 UOU720920:UOU720921 UYQ720920:UYQ720921 VIM720920:VIM720921 VSI720920:VSI720921 WCE720920:WCE720921 WMA720920:WMA720921 WVW720920:WVW720921 V786456:V786457 JK786456:JK786457 TG786456:TG786457 ADC786456:ADC786457 AMY786456:AMY786457 AWU786456:AWU786457 BGQ786456:BGQ786457 BQM786456:BQM786457 CAI786456:CAI786457 CKE786456:CKE786457 CUA786456:CUA786457 DDW786456:DDW786457 DNS786456:DNS786457 DXO786456:DXO786457 EHK786456:EHK786457 ERG786456:ERG786457 FBC786456:FBC786457 FKY786456:FKY786457 FUU786456:FUU786457 GEQ786456:GEQ786457 GOM786456:GOM786457 GYI786456:GYI786457 HIE786456:HIE786457 HSA786456:HSA786457 IBW786456:IBW786457 ILS786456:ILS786457 IVO786456:IVO786457 JFK786456:JFK786457 JPG786456:JPG786457 JZC786456:JZC786457 KIY786456:KIY786457 KSU786456:KSU786457 LCQ786456:LCQ786457 LMM786456:LMM786457 LWI786456:LWI786457 MGE786456:MGE786457 MQA786456:MQA786457 MZW786456:MZW786457 NJS786456:NJS786457 NTO786456:NTO786457 ODK786456:ODK786457 ONG786456:ONG786457 OXC786456:OXC786457 PGY786456:PGY786457 PQU786456:PQU786457 QAQ786456:QAQ786457 QKM786456:QKM786457 QUI786456:QUI786457 REE786456:REE786457 ROA786456:ROA786457 RXW786456:RXW786457 SHS786456:SHS786457 SRO786456:SRO786457 TBK786456:TBK786457 TLG786456:TLG786457 TVC786456:TVC786457 UEY786456:UEY786457 UOU786456:UOU786457 UYQ786456:UYQ786457 VIM786456:VIM786457 VSI786456:VSI786457 WCE786456:WCE786457 WMA786456:WMA786457 WVW786456:WVW786457 V851992:V851993 JK851992:JK851993 TG851992:TG851993 ADC851992:ADC851993 AMY851992:AMY851993 AWU851992:AWU851993 BGQ851992:BGQ851993 BQM851992:BQM851993 CAI851992:CAI851993 CKE851992:CKE851993 CUA851992:CUA851993 DDW851992:DDW851993 DNS851992:DNS851993 DXO851992:DXO851993 EHK851992:EHK851993 ERG851992:ERG851993 FBC851992:FBC851993 FKY851992:FKY851993 FUU851992:FUU851993 GEQ851992:GEQ851993 GOM851992:GOM851993 GYI851992:GYI851993 HIE851992:HIE851993 HSA851992:HSA851993 IBW851992:IBW851993 ILS851992:ILS851993 IVO851992:IVO851993 JFK851992:JFK851993 JPG851992:JPG851993 JZC851992:JZC851993 KIY851992:KIY851993 KSU851992:KSU851993 LCQ851992:LCQ851993 LMM851992:LMM851993 LWI851992:LWI851993 MGE851992:MGE851993 MQA851992:MQA851993 MZW851992:MZW851993 NJS851992:NJS851993 NTO851992:NTO851993 ODK851992:ODK851993 ONG851992:ONG851993 OXC851992:OXC851993 PGY851992:PGY851993 PQU851992:PQU851993 QAQ851992:QAQ851993 QKM851992:QKM851993 QUI851992:QUI851993 REE851992:REE851993 ROA851992:ROA851993 RXW851992:RXW851993 SHS851992:SHS851993 SRO851992:SRO851993 TBK851992:TBK851993 TLG851992:TLG851993 TVC851992:TVC851993 UEY851992:UEY851993 UOU851992:UOU851993 UYQ851992:UYQ851993 VIM851992:VIM851993 VSI851992:VSI851993 WCE851992:WCE851993 WMA851992:WMA851993 WVW851992:WVW851993 V917528:V917529 JK917528:JK917529 TG917528:TG917529 ADC917528:ADC917529 AMY917528:AMY917529 AWU917528:AWU917529 BGQ917528:BGQ917529 BQM917528:BQM917529 CAI917528:CAI917529 CKE917528:CKE917529 CUA917528:CUA917529 DDW917528:DDW917529 DNS917528:DNS917529 DXO917528:DXO917529 EHK917528:EHK917529 ERG917528:ERG917529 FBC917528:FBC917529 FKY917528:FKY917529 FUU917528:FUU917529 GEQ917528:GEQ917529 GOM917528:GOM917529 GYI917528:GYI917529 HIE917528:HIE917529 HSA917528:HSA917529 IBW917528:IBW917529 ILS917528:ILS917529 IVO917528:IVO917529 JFK917528:JFK917529 JPG917528:JPG917529 JZC917528:JZC917529 KIY917528:KIY917529 KSU917528:KSU917529 LCQ917528:LCQ917529 LMM917528:LMM917529 LWI917528:LWI917529 MGE917528:MGE917529 MQA917528:MQA917529 MZW917528:MZW917529 NJS917528:NJS917529 NTO917528:NTO917529 ODK917528:ODK917529 ONG917528:ONG917529 OXC917528:OXC917529 PGY917528:PGY917529 PQU917528:PQU917529 QAQ917528:QAQ917529 QKM917528:QKM917529 QUI917528:QUI917529 REE917528:REE917529 ROA917528:ROA917529 RXW917528:RXW917529 SHS917528:SHS917529 SRO917528:SRO917529 TBK917528:TBK917529 TLG917528:TLG917529 TVC917528:TVC917529 UEY917528:UEY917529 UOU917528:UOU917529 UYQ917528:UYQ917529 VIM917528:VIM917529 VSI917528:VSI917529 WCE917528:WCE917529 WMA917528:WMA917529 WVW917528:WVW917529 V983064:V983065 JK983064:JK983065 TG983064:TG983065 ADC983064:ADC983065 AMY983064:AMY983065 AWU983064:AWU983065 BGQ983064:BGQ983065 BQM983064:BQM983065 CAI983064:CAI983065 CKE983064:CKE983065 CUA983064:CUA983065 DDW983064:DDW983065 DNS983064:DNS983065 DXO983064:DXO983065 EHK983064:EHK983065 ERG983064:ERG983065 FBC983064:FBC983065 FKY983064:FKY983065 FUU983064:FUU983065 GEQ983064:GEQ983065 GOM983064:GOM983065 GYI983064:GYI983065 HIE983064:HIE983065 HSA983064:HSA983065 IBW983064:IBW983065 ILS983064:ILS983065 IVO983064:IVO983065 JFK983064:JFK983065 JPG983064:JPG983065 JZC983064:JZC983065 KIY983064:KIY983065 KSU983064:KSU983065 LCQ983064:LCQ983065 LMM983064:LMM983065 LWI983064:LWI983065 MGE983064:MGE983065 MQA983064:MQA983065 MZW983064:MZW983065 NJS983064:NJS983065 NTO983064:NTO983065 ODK983064:ODK983065 ONG983064:ONG983065 OXC983064:OXC983065 PGY983064:PGY983065 PQU983064:PQU983065 QAQ983064:QAQ983065 QKM983064:QKM983065 QUI983064:QUI983065 REE983064:REE983065 ROA983064:ROA983065 RXW983064:RXW983065 SHS983064:SHS983065 SRO983064:SRO983065 TBK983064:TBK983065 TLG983064:TLG983065 TVC983064:TVC983065 UEY983064:UEY983065 UOU983064:UOU983065 UYQ983064:UYQ983065 VIM983064:VIM983065 VSI983064:VSI983065 WCE983064:WCE983065 WMA983064:WMA983065 TG24:TG25 V24:V25"/>
    <dataValidation allowBlank="1" showInputMessage="1" showErrorMessage="1" prompt="Для выбора выполните двойной щелчок левой клавиши мыши по соответствующей ячейке." sqref="TK24:TK25 X65560:X65562 JM65560:JM65562 TI65560:TI65562 ADE65560:ADE65562 ANA65560:ANA65562 AWW65560:AWW65562 BGS65560:BGS65562 BQO65560:BQO65562 CAK65560:CAK65562 CKG65560:CKG65562 CUC65560:CUC65562 DDY65560:DDY65562 DNU65560:DNU65562 DXQ65560:DXQ65562 EHM65560:EHM65562 ERI65560:ERI65562 FBE65560:FBE65562 FLA65560:FLA65562 FUW65560:FUW65562 GES65560:GES65562 GOO65560:GOO65562 GYK65560:GYK65562 HIG65560:HIG65562 HSC65560:HSC65562 IBY65560:IBY65562 ILU65560:ILU65562 IVQ65560:IVQ65562 JFM65560:JFM65562 JPI65560:JPI65562 JZE65560:JZE65562 KJA65560:KJA65562 KSW65560:KSW65562 LCS65560:LCS65562 LMO65560:LMO65562 LWK65560:LWK65562 MGG65560:MGG65562 MQC65560:MQC65562 MZY65560:MZY65562 NJU65560:NJU65562 NTQ65560:NTQ65562 ODM65560:ODM65562 ONI65560:ONI65562 OXE65560:OXE65562 PHA65560:PHA65562 PQW65560:PQW65562 QAS65560:QAS65562 QKO65560:QKO65562 QUK65560:QUK65562 REG65560:REG65562 ROC65560:ROC65562 RXY65560:RXY65562 SHU65560:SHU65562 SRQ65560:SRQ65562 TBM65560:TBM65562 TLI65560:TLI65562 TVE65560:TVE65562 UFA65560:UFA65562 UOW65560:UOW65562 UYS65560:UYS65562 VIO65560:VIO65562 VSK65560:VSK65562 WCG65560:WCG65562 WMC65560:WMC65562 WVY65560:WVY65562 X131096:X131098 JM131096:JM131098 TI131096:TI131098 ADE131096:ADE131098 ANA131096:ANA131098 AWW131096:AWW131098 BGS131096:BGS131098 BQO131096:BQO131098 CAK131096:CAK131098 CKG131096:CKG131098 CUC131096:CUC131098 DDY131096:DDY131098 DNU131096:DNU131098 DXQ131096:DXQ131098 EHM131096:EHM131098 ERI131096:ERI131098 FBE131096:FBE131098 FLA131096:FLA131098 FUW131096:FUW131098 GES131096:GES131098 GOO131096:GOO131098 GYK131096:GYK131098 HIG131096:HIG131098 HSC131096:HSC131098 IBY131096:IBY131098 ILU131096:ILU131098 IVQ131096:IVQ131098 JFM131096:JFM131098 JPI131096:JPI131098 JZE131096:JZE131098 KJA131096:KJA131098 KSW131096:KSW131098 LCS131096:LCS131098 LMO131096:LMO131098 LWK131096:LWK131098 MGG131096:MGG131098 MQC131096:MQC131098 MZY131096:MZY131098 NJU131096:NJU131098 NTQ131096:NTQ131098 ODM131096:ODM131098 ONI131096:ONI131098 OXE131096:OXE131098 PHA131096:PHA131098 PQW131096:PQW131098 QAS131096:QAS131098 QKO131096:QKO131098 QUK131096:QUK131098 REG131096:REG131098 ROC131096:ROC131098 RXY131096:RXY131098 SHU131096:SHU131098 SRQ131096:SRQ131098 TBM131096:TBM131098 TLI131096:TLI131098 TVE131096:TVE131098 UFA131096:UFA131098 UOW131096:UOW131098 UYS131096:UYS131098 VIO131096:VIO131098 VSK131096:VSK131098 WCG131096:WCG131098 WMC131096:WMC131098 WVY131096:WVY131098 X196632:X196634 JM196632:JM196634 TI196632:TI196634 ADE196632:ADE196634 ANA196632:ANA196634 AWW196632:AWW196634 BGS196632:BGS196634 BQO196632:BQO196634 CAK196632:CAK196634 CKG196632:CKG196634 CUC196632:CUC196634 DDY196632:DDY196634 DNU196632:DNU196634 DXQ196632:DXQ196634 EHM196632:EHM196634 ERI196632:ERI196634 FBE196632:FBE196634 FLA196632:FLA196634 FUW196632:FUW196634 GES196632:GES196634 GOO196632:GOO196634 GYK196632:GYK196634 HIG196632:HIG196634 HSC196632:HSC196634 IBY196632:IBY196634 ILU196632:ILU196634 IVQ196632:IVQ196634 JFM196632:JFM196634 JPI196632:JPI196634 JZE196632:JZE196634 KJA196632:KJA196634 KSW196632:KSW196634 LCS196632:LCS196634 LMO196632:LMO196634 LWK196632:LWK196634 MGG196632:MGG196634 MQC196632:MQC196634 MZY196632:MZY196634 NJU196632:NJU196634 NTQ196632:NTQ196634 ODM196632:ODM196634 ONI196632:ONI196634 OXE196632:OXE196634 PHA196632:PHA196634 PQW196632:PQW196634 QAS196632:QAS196634 QKO196632:QKO196634 QUK196632:QUK196634 REG196632:REG196634 ROC196632:ROC196634 RXY196632:RXY196634 SHU196632:SHU196634 SRQ196632:SRQ196634 TBM196632:TBM196634 TLI196632:TLI196634 TVE196632:TVE196634 UFA196632:UFA196634 UOW196632:UOW196634 UYS196632:UYS196634 VIO196632:VIO196634 VSK196632:VSK196634 WCG196632:WCG196634 WMC196632:WMC196634 WVY196632:WVY196634 X262168:X262170 JM262168:JM262170 TI262168:TI262170 ADE262168:ADE262170 ANA262168:ANA262170 AWW262168:AWW262170 BGS262168:BGS262170 BQO262168:BQO262170 CAK262168:CAK262170 CKG262168:CKG262170 CUC262168:CUC262170 DDY262168:DDY262170 DNU262168:DNU262170 DXQ262168:DXQ262170 EHM262168:EHM262170 ERI262168:ERI262170 FBE262168:FBE262170 FLA262168:FLA262170 FUW262168:FUW262170 GES262168:GES262170 GOO262168:GOO262170 GYK262168:GYK262170 HIG262168:HIG262170 HSC262168:HSC262170 IBY262168:IBY262170 ILU262168:ILU262170 IVQ262168:IVQ262170 JFM262168:JFM262170 JPI262168:JPI262170 JZE262168:JZE262170 KJA262168:KJA262170 KSW262168:KSW262170 LCS262168:LCS262170 LMO262168:LMO262170 LWK262168:LWK262170 MGG262168:MGG262170 MQC262168:MQC262170 MZY262168:MZY262170 NJU262168:NJU262170 NTQ262168:NTQ262170 ODM262168:ODM262170 ONI262168:ONI262170 OXE262168:OXE262170 PHA262168:PHA262170 PQW262168:PQW262170 QAS262168:QAS262170 QKO262168:QKO262170 QUK262168:QUK262170 REG262168:REG262170 ROC262168:ROC262170 RXY262168:RXY262170 SHU262168:SHU262170 SRQ262168:SRQ262170 TBM262168:TBM262170 TLI262168:TLI262170 TVE262168:TVE262170 UFA262168:UFA262170 UOW262168:UOW262170 UYS262168:UYS262170 VIO262168:VIO262170 VSK262168:VSK262170 WCG262168:WCG262170 WMC262168:WMC262170 WVY262168:WVY262170 X327704:X327706 JM327704:JM327706 TI327704:TI327706 ADE327704:ADE327706 ANA327704:ANA327706 AWW327704:AWW327706 BGS327704:BGS327706 BQO327704:BQO327706 CAK327704:CAK327706 CKG327704:CKG327706 CUC327704:CUC327706 DDY327704:DDY327706 DNU327704:DNU327706 DXQ327704:DXQ327706 EHM327704:EHM327706 ERI327704:ERI327706 FBE327704:FBE327706 FLA327704:FLA327706 FUW327704:FUW327706 GES327704:GES327706 GOO327704:GOO327706 GYK327704:GYK327706 HIG327704:HIG327706 HSC327704:HSC327706 IBY327704:IBY327706 ILU327704:ILU327706 IVQ327704:IVQ327706 JFM327704:JFM327706 JPI327704:JPI327706 JZE327704:JZE327706 KJA327704:KJA327706 KSW327704:KSW327706 LCS327704:LCS327706 LMO327704:LMO327706 LWK327704:LWK327706 MGG327704:MGG327706 MQC327704:MQC327706 MZY327704:MZY327706 NJU327704:NJU327706 NTQ327704:NTQ327706 ODM327704:ODM327706 ONI327704:ONI327706 OXE327704:OXE327706 PHA327704:PHA327706 PQW327704:PQW327706 QAS327704:QAS327706 QKO327704:QKO327706 QUK327704:QUK327706 REG327704:REG327706 ROC327704:ROC327706 RXY327704:RXY327706 SHU327704:SHU327706 SRQ327704:SRQ327706 TBM327704:TBM327706 TLI327704:TLI327706 TVE327704:TVE327706 UFA327704:UFA327706 UOW327704:UOW327706 UYS327704:UYS327706 VIO327704:VIO327706 VSK327704:VSK327706 WCG327704:WCG327706 WMC327704:WMC327706 WVY327704:WVY327706 X393240:X393242 JM393240:JM393242 TI393240:TI393242 ADE393240:ADE393242 ANA393240:ANA393242 AWW393240:AWW393242 BGS393240:BGS393242 BQO393240:BQO393242 CAK393240:CAK393242 CKG393240:CKG393242 CUC393240:CUC393242 DDY393240:DDY393242 DNU393240:DNU393242 DXQ393240:DXQ393242 EHM393240:EHM393242 ERI393240:ERI393242 FBE393240:FBE393242 FLA393240:FLA393242 FUW393240:FUW393242 GES393240:GES393242 GOO393240:GOO393242 GYK393240:GYK393242 HIG393240:HIG393242 HSC393240:HSC393242 IBY393240:IBY393242 ILU393240:ILU393242 IVQ393240:IVQ393242 JFM393240:JFM393242 JPI393240:JPI393242 JZE393240:JZE393242 KJA393240:KJA393242 KSW393240:KSW393242 LCS393240:LCS393242 LMO393240:LMO393242 LWK393240:LWK393242 MGG393240:MGG393242 MQC393240:MQC393242 MZY393240:MZY393242 NJU393240:NJU393242 NTQ393240:NTQ393242 ODM393240:ODM393242 ONI393240:ONI393242 OXE393240:OXE393242 PHA393240:PHA393242 PQW393240:PQW393242 QAS393240:QAS393242 QKO393240:QKO393242 QUK393240:QUK393242 REG393240:REG393242 ROC393240:ROC393242 RXY393240:RXY393242 SHU393240:SHU393242 SRQ393240:SRQ393242 TBM393240:TBM393242 TLI393240:TLI393242 TVE393240:TVE393242 UFA393240:UFA393242 UOW393240:UOW393242 UYS393240:UYS393242 VIO393240:VIO393242 VSK393240:VSK393242 WCG393240:WCG393242 WMC393240:WMC393242 WVY393240:WVY393242 X458776:X458778 JM458776:JM458778 TI458776:TI458778 ADE458776:ADE458778 ANA458776:ANA458778 AWW458776:AWW458778 BGS458776:BGS458778 BQO458776:BQO458778 CAK458776:CAK458778 CKG458776:CKG458778 CUC458776:CUC458778 DDY458776:DDY458778 DNU458776:DNU458778 DXQ458776:DXQ458778 EHM458776:EHM458778 ERI458776:ERI458778 FBE458776:FBE458778 FLA458776:FLA458778 FUW458776:FUW458778 GES458776:GES458778 GOO458776:GOO458778 GYK458776:GYK458778 HIG458776:HIG458778 HSC458776:HSC458778 IBY458776:IBY458778 ILU458776:ILU458778 IVQ458776:IVQ458778 JFM458776:JFM458778 JPI458776:JPI458778 JZE458776:JZE458778 KJA458776:KJA458778 KSW458776:KSW458778 LCS458776:LCS458778 LMO458776:LMO458778 LWK458776:LWK458778 MGG458776:MGG458778 MQC458776:MQC458778 MZY458776:MZY458778 NJU458776:NJU458778 NTQ458776:NTQ458778 ODM458776:ODM458778 ONI458776:ONI458778 OXE458776:OXE458778 PHA458776:PHA458778 PQW458776:PQW458778 QAS458776:QAS458778 QKO458776:QKO458778 QUK458776:QUK458778 REG458776:REG458778 ROC458776:ROC458778 RXY458776:RXY458778 SHU458776:SHU458778 SRQ458776:SRQ458778 TBM458776:TBM458778 TLI458776:TLI458778 TVE458776:TVE458778 UFA458776:UFA458778 UOW458776:UOW458778 UYS458776:UYS458778 VIO458776:VIO458778 VSK458776:VSK458778 WCG458776:WCG458778 WMC458776:WMC458778 WVY458776:WVY458778 X524312:X524314 JM524312:JM524314 TI524312:TI524314 ADE524312:ADE524314 ANA524312:ANA524314 AWW524312:AWW524314 BGS524312:BGS524314 BQO524312:BQO524314 CAK524312:CAK524314 CKG524312:CKG524314 CUC524312:CUC524314 DDY524312:DDY524314 DNU524312:DNU524314 DXQ524312:DXQ524314 EHM524312:EHM524314 ERI524312:ERI524314 FBE524312:FBE524314 FLA524312:FLA524314 FUW524312:FUW524314 GES524312:GES524314 GOO524312:GOO524314 GYK524312:GYK524314 HIG524312:HIG524314 HSC524312:HSC524314 IBY524312:IBY524314 ILU524312:ILU524314 IVQ524312:IVQ524314 JFM524312:JFM524314 JPI524312:JPI524314 JZE524312:JZE524314 KJA524312:KJA524314 KSW524312:KSW524314 LCS524312:LCS524314 LMO524312:LMO524314 LWK524312:LWK524314 MGG524312:MGG524314 MQC524312:MQC524314 MZY524312:MZY524314 NJU524312:NJU524314 NTQ524312:NTQ524314 ODM524312:ODM524314 ONI524312:ONI524314 OXE524312:OXE524314 PHA524312:PHA524314 PQW524312:PQW524314 QAS524312:QAS524314 QKO524312:QKO524314 QUK524312:QUK524314 REG524312:REG524314 ROC524312:ROC524314 RXY524312:RXY524314 SHU524312:SHU524314 SRQ524312:SRQ524314 TBM524312:TBM524314 TLI524312:TLI524314 TVE524312:TVE524314 UFA524312:UFA524314 UOW524312:UOW524314 UYS524312:UYS524314 VIO524312:VIO524314 VSK524312:VSK524314 WCG524312:WCG524314 WMC524312:WMC524314 WVY524312:WVY524314 X589848:X589850 JM589848:JM589850 TI589848:TI589850 ADE589848:ADE589850 ANA589848:ANA589850 AWW589848:AWW589850 BGS589848:BGS589850 BQO589848:BQO589850 CAK589848:CAK589850 CKG589848:CKG589850 CUC589848:CUC589850 DDY589848:DDY589850 DNU589848:DNU589850 DXQ589848:DXQ589850 EHM589848:EHM589850 ERI589848:ERI589850 FBE589848:FBE589850 FLA589848:FLA589850 FUW589848:FUW589850 GES589848:GES589850 GOO589848:GOO589850 GYK589848:GYK589850 HIG589848:HIG589850 HSC589848:HSC589850 IBY589848:IBY589850 ILU589848:ILU589850 IVQ589848:IVQ589850 JFM589848:JFM589850 JPI589848:JPI589850 JZE589848:JZE589850 KJA589848:KJA589850 KSW589848:KSW589850 LCS589848:LCS589850 LMO589848:LMO589850 LWK589848:LWK589850 MGG589848:MGG589850 MQC589848:MQC589850 MZY589848:MZY589850 NJU589848:NJU589850 NTQ589848:NTQ589850 ODM589848:ODM589850 ONI589848:ONI589850 OXE589848:OXE589850 PHA589848:PHA589850 PQW589848:PQW589850 QAS589848:QAS589850 QKO589848:QKO589850 QUK589848:QUK589850 REG589848:REG589850 ROC589848:ROC589850 RXY589848:RXY589850 SHU589848:SHU589850 SRQ589848:SRQ589850 TBM589848:TBM589850 TLI589848:TLI589850 TVE589848:TVE589850 UFA589848:UFA589850 UOW589848:UOW589850 UYS589848:UYS589850 VIO589848:VIO589850 VSK589848:VSK589850 WCG589848:WCG589850 WMC589848:WMC589850 WVY589848:WVY589850 X655384:X655386 JM655384:JM655386 TI655384:TI655386 ADE655384:ADE655386 ANA655384:ANA655386 AWW655384:AWW655386 BGS655384:BGS655386 BQO655384:BQO655386 CAK655384:CAK655386 CKG655384:CKG655386 CUC655384:CUC655386 DDY655384:DDY655386 DNU655384:DNU655386 DXQ655384:DXQ655386 EHM655384:EHM655386 ERI655384:ERI655386 FBE655384:FBE655386 FLA655384:FLA655386 FUW655384:FUW655386 GES655384:GES655386 GOO655384:GOO655386 GYK655384:GYK655386 HIG655384:HIG655386 HSC655384:HSC655386 IBY655384:IBY655386 ILU655384:ILU655386 IVQ655384:IVQ655386 JFM655384:JFM655386 JPI655384:JPI655386 JZE655384:JZE655386 KJA655384:KJA655386 KSW655384:KSW655386 LCS655384:LCS655386 LMO655384:LMO655386 LWK655384:LWK655386 MGG655384:MGG655386 MQC655384:MQC655386 MZY655384:MZY655386 NJU655384:NJU655386 NTQ655384:NTQ655386 ODM655384:ODM655386 ONI655384:ONI655386 OXE655384:OXE655386 PHA655384:PHA655386 PQW655384:PQW655386 QAS655384:QAS655386 QKO655384:QKO655386 QUK655384:QUK655386 REG655384:REG655386 ROC655384:ROC655386 RXY655384:RXY655386 SHU655384:SHU655386 SRQ655384:SRQ655386 TBM655384:TBM655386 TLI655384:TLI655386 TVE655384:TVE655386 UFA655384:UFA655386 UOW655384:UOW655386 UYS655384:UYS655386 VIO655384:VIO655386 VSK655384:VSK655386 WCG655384:WCG655386 WMC655384:WMC655386 WVY655384:WVY655386 X720920:X720922 JM720920:JM720922 TI720920:TI720922 ADE720920:ADE720922 ANA720920:ANA720922 AWW720920:AWW720922 BGS720920:BGS720922 BQO720920:BQO720922 CAK720920:CAK720922 CKG720920:CKG720922 CUC720920:CUC720922 DDY720920:DDY720922 DNU720920:DNU720922 DXQ720920:DXQ720922 EHM720920:EHM720922 ERI720920:ERI720922 FBE720920:FBE720922 FLA720920:FLA720922 FUW720920:FUW720922 GES720920:GES720922 GOO720920:GOO720922 GYK720920:GYK720922 HIG720920:HIG720922 HSC720920:HSC720922 IBY720920:IBY720922 ILU720920:ILU720922 IVQ720920:IVQ720922 JFM720920:JFM720922 JPI720920:JPI720922 JZE720920:JZE720922 KJA720920:KJA720922 KSW720920:KSW720922 LCS720920:LCS720922 LMO720920:LMO720922 LWK720920:LWK720922 MGG720920:MGG720922 MQC720920:MQC720922 MZY720920:MZY720922 NJU720920:NJU720922 NTQ720920:NTQ720922 ODM720920:ODM720922 ONI720920:ONI720922 OXE720920:OXE720922 PHA720920:PHA720922 PQW720920:PQW720922 QAS720920:QAS720922 QKO720920:QKO720922 QUK720920:QUK720922 REG720920:REG720922 ROC720920:ROC720922 RXY720920:RXY720922 SHU720920:SHU720922 SRQ720920:SRQ720922 TBM720920:TBM720922 TLI720920:TLI720922 TVE720920:TVE720922 UFA720920:UFA720922 UOW720920:UOW720922 UYS720920:UYS720922 VIO720920:VIO720922 VSK720920:VSK720922 WCG720920:WCG720922 WMC720920:WMC720922 WVY720920:WVY720922 X786456:X786458 JM786456:JM786458 TI786456:TI786458 ADE786456:ADE786458 ANA786456:ANA786458 AWW786456:AWW786458 BGS786456:BGS786458 BQO786456:BQO786458 CAK786456:CAK786458 CKG786456:CKG786458 CUC786456:CUC786458 DDY786456:DDY786458 DNU786456:DNU786458 DXQ786456:DXQ786458 EHM786456:EHM786458 ERI786456:ERI786458 FBE786456:FBE786458 FLA786456:FLA786458 FUW786456:FUW786458 GES786456:GES786458 GOO786456:GOO786458 GYK786456:GYK786458 HIG786456:HIG786458 HSC786456:HSC786458 IBY786456:IBY786458 ILU786456:ILU786458 IVQ786456:IVQ786458 JFM786456:JFM786458 JPI786456:JPI786458 JZE786456:JZE786458 KJA786456:KJA786458 KSW786456:KSW786458 LCS786456:LCS786458 LMO786456:LMO786458 LWK786456:LWK786458 MGG786456:MGG786458 MQC786456:MQC786458 MZY786456:MZY786458 NJU786456:NJU786458 NTQ786456:NTQ786458 ODM786456:ODM786458 ONI786456:ONI786458 OXE786456:OXE786458 PHA786456:PHA786458 PQW786456:PQW786458 QAS786456:QAS786458 QKO786456:QKO786458 QUK786456:QUK786458 REG786456:REG786458 ROC786456:ROC786458 RXY786456:RXY786458 SHU786456:SHU786458 SRQ786456:SRQ786458 TBM786456:TBM786458 TLI786456:TLI786458 TVE786456:TVE786458 UFA786456:UFA786458 UOW786456:UOW786458 UYS786456:UYS786458 VIO786456:VIO786458 VSK786456:VSK786458 WCG786456:WCG786458 WMC786456:WMC786458 WVY786456:WVY786458 X851992:X851994 JM851992:JM851994 TI851992:TI851994 ADE851992:ADE851994 ANA851992:ANA851994 AWW851992:AWW851994 BGS851992:BGS851994 BQO851992:BQO851994 CAK851992:CAK851994 CKG851992:CKG851994 CUC851992:CUC851994 DDY851992:DDY851994 DNU851992:DNU851994 DXQ851992:DXQ851994 EHM851992:EHM851994 ERI851992:ERI851994 FBE851992:FBE851994 FLA851992:FLA851994 FUW851992:FUW851994 GES851992:GES851994 GOO851992:GOO851994 GYK851992:GYK851994 HIG851992:HIG851994 HSC851992:HSC851994 IBY851992:IBY851994 ILU851992:ILU851994 IVQ851992:IVQ851994 JFM851992:JFM851994 JPI851992:JPI851994 JZE851992:JZE851994 KJA851992:KJA851994 KSW851992:KSW851994 LCS851992:LCS851994 LMO851992:LMO851994 LWK851992:LWK851994 MGG851992:MGG851994 MQC851992:MQC851994 MZY851992:MZY851994 NJU851992:NJU851994 NTQ851992:NTQ851994 ODM851992:ODM851994 ONI851992:ONI851994 OXE851992:OXE851994 PHA851992:PHA851994 PQW851992:PQW851994 QAS851992:QAS851994 QKO851992:QKO851994 QUK851992:QUK851994 REG851992:REG851994 ROC851992:ROC851994 RXY851992:RXY851994 SHU851992:SHU851994 SRQ851992:SRQ851994 TBM851992:TBM851994 TLI851992:TLI851994 TVE851992:TVE851994 UFA851992:UFA851994 UOW851992:UOW851994 UYS851992:UYS851994 VIO851992:VIO851994 VSK851992:VSK851994 WCG851992:WCG851994 WMC851992:WMC851994 WVY851992:WVY851994 X917528:X917530 JM917528:JM917530 TI917528:TI917530 ADE917528:ADE917530 ANA917528:ANA917530 AWW917528:AWW917530 BGS917528:BGS917530 BQO917528:BQO917530 CAK917528:CAK917530 CKG917528:CKG917530 CUC917528:CUC917530 DDY917528:DDY917530 DNU917528:DNU917530 DXQ917528:DXQ917530 EHM917528:EHM917530 ERI917528:ERI917530 FBE917528:FBE917530 FLA917528:FLA917530 FUW917528:FUW917530 GES917528:GES917530 GOO917528:GOO917530 GYK917528:GYK917530 HIG917528:HIG917530 HSC917528:HSC917530 IBY917528:IBY917530 ILU917528:ILU917530 IVQ917528:IVQ917530 JFM917528:JFM917530 JPI917528:JPI917530 JZE917528:JZE917530 KJA917528:KJA917530 KSW917528:KSW917530 LCS917528:LCS917530 LMO917528:LMO917530 LWK917528:LWK917530 MGG917528:MGG917530 MQC917528:MQC917530 MZY917528:MZY917530 NJU917528:NJU917530 NTQ917528:NTQ917530 ODM917528:ODM917530 ONI917528:ONI917530 OXE917528:OXE917530 PHA917528:PHA917530 PQW917528:PQW917530 QAS917528:QAS917530 QKO917528:QKO917530 QUK917528:QUK917530 REG917528:REG917530 ROC917528:ROC917530 RXY917528:RXY917530 SHU917528:SHU917530 SRQ917528:SRQ917530 TBM917528:TBM917530 TLI917528:TLI917530 TVE917528:TVE917530 UFA917528:UFA917530 UOW917528:UOW917530 UYS917528:UYS917530 VIO917528:VIO917530 VSK917528:VSK917530 WCG917528:WCG917530 WMC917528:WMC917530 WVY917528:WVY917530 X983064:X983066 JM983064:JM983066 TI983064:TI983066 ADE983064:ADE983066 ANA983064:ANA983066 AWW983064:AWW983066 BGS983064:BGS983066 BQO983064:BQO983066 CAK983064:CAK983066 CKG983064:CKG983066 CUC983064:CUC983066 DDY983064:DDY983066 DNU983064:DNU983066 DXQ983064:DXQ983066 EHM983064:EHM983066 ERI983064:ERI983066 FBE983064:FBE983066 FLA983064:FLA983066 FUW983064:FUW983066 GES983064:GES983066 GOO983064:GOO983066 GYK983064:GYK983066 HIG983064:HIG983066 HSC983064:HSC983066 IBY983064:IBY983066 ILU983064:ILU983066 IVQ983064:IVQ983066 JFM983064:JFM983066 JPI983064:JPI983066 JZE983064:JZE983066 KJA983064:KJA983066 KSW983064:KSW983066 LCS983064:LCS983066 LMO983064:LMO983066 LWK983064:LWK983066 MGG983064:MGG983066 MQC983064:MQC983066 MZY983064:MZY983066 NJU983064:NJU983066 NTQ983064:NTQ983066 ODM983064:ODM983066 ONI983064:ONI983066 OXE983064:OXE983066 PHA983064:PHA983066 PQW983064:PQW983066 QAS983064:QAS983066 QKO983064:QKO983066 QUK983064:QUK983066 REG983064:REG983066 ROC983064:ROC983066 RXY983064:RXY983066 SHU983064:SHU983066 SRQ983064:SRQ983066 TBM983064:TBM983066 TLI983064:TLI983066 TVE983064:TVE983066 UFA983064:UFA983066 UOW983064:UOW983066 UYS983064:UYS983066 VIO983064:VIO983066 VSK983064:VSK983066 WCG983064:WCG983066 WMC983064:WMC983066 WVY983064:WVY983066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WWA983064:WWA983065 Z131096:Z131097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Z196632:Z196633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Z262168:Z262169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Z327704:Z327705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Z393240:Z393241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Z458776:Z458777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Z524312:Z524313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Z589848:Z589849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Z655384:Z655385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Z720920:Z720921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Z786456:Z786457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Z851992:Z851993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Z917528:Z917529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Z983064:Z983065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Z65560:Z65561 WMC24:WMC26 WCG24:WCG26 VSK24:VSK26 VIO24:VIO26 UYS24:UYS26 UOW24:UOW26 UFA24:UFA26 TVE24:TVE26 TLI24:TLI26 TBM24:TBM26 SRQ24:SRQ26 SHU24:SHU26 RXY24:RXY26 ROC24:ROC26 REG24:REG26 QUK24:QUK26 QKO24:QKO26 QAS24:QAS26 PQW24:PQW26 PHA24:PHA26 OXE24:OXE26 ONI24:ONI26 ODM24:ODM26 NTQ24:NTQ26 NJU24:NJU26 MZY24:MZY26 MQC24:MQC26 MGG24:MGG26 LWK24:LWK26 LMO24:LMO26 LCS24:LCS26 KSW24:KSW26 KJA24:KJA26 JZE24:JZE26 JPI24:JPI26 JFM24:JFM26 IVQ24:IVQ26 ILU24:ILU26 IBY24:IBY26 HSC24:HSC26 HIG24:HIG26 GYK24:GYK26 GOO24:GOO26 GES24:GES26 FUW24:FUW26 FLA24:FLA26 FBE24:FBE26 ERI24:ERI26 EHM24:EHM26 DXQ24:DXQ26 DNU24:DNU26 DDY24:DDY26 CUC24:CUC26 CKG24:CKG26 CAK24:CAK26 BQO24:BQO26 BGS24:BGS26 AWW24:AWW26 ANA24:ANA26 ADE24:ADE26 TI24:TI26 JM24:JM26 WVY24:WVY26 JO24:JO25 Z24:Z25 X24:X26"/>
    <dataValidation type="textLength" operator="lessThanOrEqual" allowBlank="1" showInputMessage="1" showErrorMessage="1" errorTitle="Ошибка" error="Допускается ввод не более 900 символов!" prompt="Укажите поставщика" sqref="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JB25 WVN983065 M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M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M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M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M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M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M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M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M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M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M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M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M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M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M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SX25 M25">
      <formula1>900</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10">
    <tabColor theme="0" tint="-0.249977111117893"/>
  </sheetPr>
  <dimension ref="A1:T19"/>
  <sheetViews>
    <sheetView showGridLines="0" topLeftCell="E1" zoomScaleNormal="100" workbookViewId="0"/>
  </sheetViews>
  <sheetFormatPr defaultColWidth="10.5703125" defaultRowHeight="14.25"/>
  <cols>
    <col min="1" max="1" width="3.7109375" style="207"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7" t="s">
        <v>208</v>
      </c>
    </row>
    <row r="2" spans="1:20" ht="22.5">
      <c r="F2" s="1268" t="s">
        <v>470</v>
      </c>
      <c r="G2" s="1269"/>
      <c r="H2" s="1270"/>
      <c r="I2" s="407"/>
    </row>
    <row r="3" spans="1:20" ht="3" customHeight="1"/>
    <row r="4" spans="1:20" s="182" customFormat="1" ht="11.25">
      <c r="A4" s="206"/>
      <c r="B4" s="206"/>
      <c r="C4" s="206"/>
      <c r="D4" s="206"/>
      <c r="F4" s="1231" t="s">
        <v>445</v>
      </c>
      <c r="G4" s="1231"/>
      <c r="H4" s="1231"/>
      <c r="I4" s="1271" t="s">
        <v>446</v>
      </c>
      <c r="J4" s="206"/>
      <c r="K4" s="206"/>
      <c r="L4" s="206"/>
      <c r="M4" s="206"/>
      <c r="N4" s="206"/>
      <c r="O4" s="206"/>
      <c r="P4" s="206"/>
      <c r="Q4" s="206"/>
      <c r="R4" s="206"/>
      <c r="S4" s="206"/>
      <c r="T4" s="206"/>
    </row>
    <row r="5" spans="1:20" s="182" customFormat="1" ht="11.25" customHeight="1">
      <c r="A5" s="206"/>
      <c r="B5" s="206"/>
      <c r="C5" s="206"/>
      <c r="D5" s="206"/>
      <c r="F5" s="299" t="s">
        <v>91</v>
      </c>
      <c r="G5" s="314" t="s">
        <v>448</v>
      </c>
      <c r="H5" s="298" t="s">
        <v>439</v>
      </c>
      <c r="I5" s="1271"/>
      <c r="J5" s="206"/>
      <c r="K5" s="206"/>
      <c r="L5" s="206"/>
      <c r="M5" s="206"/>
      <c r="N5" s="206"/>
      <c r="O5" s="206"/>
      <c r="P5" s="206"/>
      <c r="Q5" s="206"/>
      <c r="R5" s="206"/>
      <c r="S5" s="206"/>
      <c r="T5" s="206"/>
    </row>
    <row r="6" spans="1:20" s="182" customFormat="1" ht="12" customHeight="1">
      <c r="A6" s="206"/>
      <c r="B6" s="206"/>
      <c r="C6" s="206"/>
      <c r="D6" s="206"/>
      <c r="F6" s="300" t="s">
        <v>92</v>
      </c>
      <c r="G6" s="302">
        <v>2</v>
      </c>
      <c r="H6" s="303">
        <v>3</v>
      </c>
      <c r="I6" s="301">
        <v>4</v>
      </c>
      <c r="J6" s="206">
        <v>4</v>
      </c>
      <c r="K6" s="206"/>
      <c r="L6" s="206"/>
      <c r="M6" s="206"/>
      <c r="N6" s="206"/>
      <c r="O6" s="206"/>
      <c r="P6" s="206"/>
      <c r="Q6" s="206"/>
      <c r="R6" s="206"/>
      <c r="S6" s="206"/>
      <c r="T6" s="206"/>
    </row>
    <row r="7" spans="1:20" s="182" customFormat="1" ht="18.75">
      <c r="A7" s="206"/>
      <c r="B7" s="206"/>
      <c r="C7" s="206"/>
      <c r="D7" s="206"/>
      <c r="F7" s="313">
        <v>1</v>
      </c>
      <c r="G7" s="389" t="s">
        <v>471</v>
      </c>
      <c r="H7" s="297" t="str">
        <f>IF(dateCh="","",dateCh)</f>
        <v>11.05.2022</v>
      </c>
      <c r="I7" s="188" t="s">
        <v>472</v>
      </c>
      <c r="J7" s="312"/>
      <c r="K7" s="206"/>
      <c r="L7" s="206"/>
      <c r="M7" s="206"/>
      <c r="N7" s="206"/>
      <c r="O7" s="206"/>
      <c r="P7" s="206"/>
      <c r="Q7" s="206"/>
      <c r="R7" s="206"/>
      <c r="S7" s="206"/>
      <c r="T7" s="206"/>
    </row>
    <row r="8" spans="1:20" s="182" customFormat="1" ht="45">
      <c r="A8" s="1272">
        <v>1</v>
      </c>
      <c r="B8" s="206"/>
      <c r="C8" s="206"/>
      <c r="D8" s="206"/>
      <c r="F8" s="313" t="str">
        <f>"2." &amp;mergeValue(A8)</f>
        <v>2.1</v>
      </c>
      <c r="G8" s="389" t="s">
        <v>473</v>
      </c>
      <c r="H8" s="297"/>
      <c r="I8" s="188" t="s">
        <v>568</v>
      </c>
      <c r="J8" s="312"/>
      <c r="K8" s="206"/>
      <c r="L8" s="206"/>
      <c r="M8" s="206"/>
      <c r="N8" s="206"/>
      <c r="O8" s="206"/>
      <c r="P8" s="206"/>
      <c r="Q8" s="206"/>
      <c r="R8" s="206"/>
      <c r="S8" s="206"/>
      <c r="T8" s="206"/>
    </row>
    <row r="9" spans="1:20" s="182" customFormat="1" ht="22.5">
      <c r="A9" s="1272"/>
      <c r="B9" s="206"/>
      <c r="C9" s="206"/>
      <c r="D9" s="206"/>
      <c r="F9" s="313" t="str">
        <f>"3." &amp;mergeValue(A9)</f>
        <v>3.1</v>
      </c>
      <c r="G9" s="389" t="s">
        <v>474</v>
      </c>
      <c r="H9" s="297"/>
      <c r="I9" s="188" t="s">
        <v>566</v>
      </c>
      <c r="J9" s="312"/>
      <c r="K9" s="206"/>
      <c r="L9" s="206"/>
      <c r="M9" s="206"/>
      <c r="N9" s="206"/>
      <c r="O9" s="206"/>
      <c r="P9" s="206"/>
      <c r="Q9" s="206"/>
      <c r="R9" s="206"/>
      <c r="S9" s="206"/>
      <c r="T9" s="206"/>
    </row>
    <row r="10" spans="1:20" s="182" customFormat="1" ht="22.5">
      <c r="A10" s="1272"/>
      <c r="B10" s="206"/>
      <c r="C10" s="206"/>
      <c r="D10" s="206"/>
      <c r="F10" s="313" t="str">
        <f>"4."&amp;mergeValue(A10)</f>
        <v>4.1</v>
      </c>
      <c r="G10" s="389" t="s">
        <v>475</v>
      </c>
      <c r="H10" s="298" t="s">
        <v>449</v>
      </c>
      <c r="I10" s="188"/>
      <c r="J10" s="312"/>
      <c r="K10" s="206"/>
      <c r="L10" s="206"/>
      <c r="M10" s="206"/>
      <c r="N10" s="206"/>
      <c r="O10" s="206"/>
      <c r="P10" s="206"/>
      <c r="Q10" s="206"/>
      <c r="R10" s="206"/>
      <c r="S10" s="206"/>
      <c r="T10" s="206"/>
    </row>
    <row r="11" spans="1:20" s="182" customFormat="1" ht="18.75">
      <c r="A11" s="1272"/>
      <c r="B11" s="1272">
        <v>1</v>
      </c>
      <c r="C11" s="321"/>
      <c r="D11" s="321"/>
      <c r="F11" s="313" t="str">
        <f>"4."&amp;mergeValue(A11) &amp;"."&amp;mergeValue(B11)</f>
        <v>4.1.1</v>
      </c>
      <c r="G11" s="304" t="s">
        <v>570</v>
      </c>
      <c r="H11" s="297" t="str">
        <f>IF(region_name="","",region_name)</f>
        <v>Челябинская область</v>
      </c>
      <c r="I11" s="188" t="s">
        <v>478</v>
      </c>
      <c r="J11" s="312"/>
      <c r="K11" s="206"/>
      <c r="L11" s="206"/>
      <c r="M11" s="206"/>
      <c r="N11" s="206"/>
      <c r="O11" s="206"/>
      <c r="P11" s="206"/>
      <c r="Q11" s="206"/>
      <c r="R11" s="206"/>
      <c r="S11" s="206"/>
      <c r="T11" s="206"/>
    </row>
    <row r="12" spans="1:20" s="182" customFormat="1" ht="22.5">
      <c r="A12" s="1272"/>
      <c r="B12" s="1272"/>
      <c r="C12" s="1272">
        <v>1</v>
      </c>
      <c r="D12" s="321"/>
      <c r="F12" s="313" t="str">
        <f>"4."&amp;mergeValue(A12) &amp;"."&amp;mergeValue(B12)&amp;"."&amp;mergeValue(C12)</f>
        <v>4.1.1.1</v>
      </c>
      <c r="G12" s="318" t="s">
        <v>476</v>
      </c>
      <c r="H12" s="297"/>
      <c r="I12" s="188" t="s">
        <v>479</v>
      </c>
      <c r="J12" s="312"/>
      <c r="K12" s="206"/>
      <c r="L12" s="206"/>
      <c r="M12" s="206"/>
      <c r="N12" s="206"/>
      <c r="O12" s="206"/>
      <c r="P12" s="206"/>
      <c r="Q12" s="206"/>
      <c r="R12" s="206"/>
      <c r="S12" s="206"/>
      <c r="T12" s="206"/>
    </row>
    <row r="13" spans="1:20" s="182" customFormat="1" ht="39" customHeight="1">
      <c r="A13" s="1272"/>
      <c r="B13" s="1272"/>
      <c r="C13" s="1272"/>
      <c r="D13" s="321">
        <v>1</v>
      </c>
      <c r="F13" s="313" t="str">
        <f>"4."&amp;mergeValue(A13) &amp;"."&amp;mergeValue(B13)&amp;"."&amp;mergeValue(C13)&amp;"."&amp;mergeValue(D13)</f>
        <v>4.1.1.1.1</v>
      </c>
      <c r="G13" s="392" t="s">
        <v>477</v>
      </c>
      <c r="H13" s="297"/>
      <c r="I13" s="1273" t="s">
        <v>569</v>
      </c>
      <c r="J13" s="312"/>
      <c r="K13" s="206"/>
      <c r="L13" s="206"/>
      <c r="M13" s="206"/>
      <c r="N13" s="206"/>
      <c r="O13" s="206"/>
      <c r="P13" s="206"/>
      <c r="Q13" s="206"/>
      <c r="R13" s="206"/>
      <c r="S13" s="206"/>
      <c r="T13" s="206"/>
    </row>
    <row r="14" spans="1:20" s="182" customFormat="1" ht="18.75">
      <c r="A14" s="1272"/>
      <c r="B14" s="1272"/>
      <c r="C14" s="1272"/>
      <c r="D14" s="321"/>
      <c r="F14" s="315"/>
      <c r="G14" s="143" t="s">
        <v>4</v>
      </c>
      <c r="H14" s="320"/>
      <c r="I14" s="1273"/>
      <c r="J14" s="312"/>
      <c r="K14" s="206"/>
      <c r="L14" s="206"/>
      <c r="M14" s="206"/>
      <c r="N14" s="206"/>
      <c r="O14" s="206"/>
      <c r="P14" s="206"/>
      <c r="Q14" s="206"/>
      <c r="R14" s="206"/>
      <c r="S14" s="206"/>
      <c r="T14" s="206"/>
    </row>
    <row r="15" spans="1:20" s="182" customFormat="1" ht="18.75">
      <c r="A15" s="1272"/>
      <c r="B15" s="1272"/>
      <c r="C15" s="321"/>
      <c r="D15" s="321"/>
      <c r="F15" s="315"/>
      <c r="G15" s="142" t="s">
        <v>401</v>
      </c>
      <c r="H15" s="316"/>
      <c r="I15" s="317"/>
      <c r="J15" s="312"/>
      <c r="K15" s="206"/>
      <c r="L15" s="206"/>
      <c r="M15" s="206"/>
      <c r="N15" s="206"/>
      <c r="O15" s="206"/>
      <c r="P15" s="206"/>
      <c r="Q15" s="206"/>
      <c r="R15" s="206"/>
      <c r="S15" s="206"/>
      <c r="T15" s="206"/>
    </row>
    <row r="16" spans="1:20" s="182" customFormat="1" ht="18.75">
      <c r="A16" s="1272"/>
      <c r="B16" s="206"/>
      <c r="C16" s="206"/>
      <c r="D16" s="206"/>
      <c r="F16" s="315"/>
      <c r="G16" s="148" t="s">
        <v>483</v>
      </c>
      <c r="H16" s="316"/>
      <c r="I16" s="317"/>
      <c r="J16" s="312"/>
      <c r="K16" s="206"/>
      <c r="L16" s="206"/>
      <c r="M16" s="206"/>
      <c r="N16" s="206"/>
      <c r="O16" s="206"/>
      <c r="P16" s="206"/>
      <c r="Q16" s="206"/>
      <c r="R16" s="206"/>
      <c r="S16" s="206"/>
      <c r="T16" s="206"/>
    </row>
    <row r="17" spans="1:20" s="182" customFormat="1" ht="18.75">
      <c r="A17" s="206"/>
      <c r="B17" s="206"/>
      <c r="C17" s="206"/>
      <c r="D17" s="206"/>
      <c r="F17" s="315"/>
      <c r="G17" s="158" t="s">
        <v>482</v>
      </c>
      <c r="H17" s="316"/>
      <c r="I17" s="317"/>
      <c r="J17" s="312"/>
      <c r="K17" s="206"/>
      <c r="L17" s="206"/>
      <c r="M17" s="206"/>
      <c r="N17" s="206"/>
      <c r="O17" s="206"/>
      <c r="P17" s="206"/>
      <c r="Q17" s="206"/>
      <c r="R17" s="206"/>
      <c r="S17" s="206"/>
      <c r="T17" s="206"/>
    </row>
    <row r="18" spans="1:20" s="306" customFormat="1" ht="3" customHeight="1">
      <c r="A18" s="307"/>
      <c r="B18" s="307"/>
      <c r="C18" s="307"/>
      <c r="D18" s="307"/>
      <c r="F18" s="305"/>
      <c r="G18" s="390"/>
      <c r="H18" s="391"/>
      <c r="I18" s="218"/>
      <c r="J18" s="307"/>
      <c r="K18" s="307"/>
      <c r="L18" s="307"/>
      <c r="M18" s="307"/>
      <c r="N18" s="307"/>
      <c r="O18" s="307"/>
      <c r="P18" s="307"/>
      <c r="Q18" s="307"/>
      <c r="R18" s="307"/>
      <c r="S18" s="307"/>
      <c r="T18" s="307"/>
    </row>
    <row r="19" spans="1:20" s="306" customFormat="1" ht="15" customHeight="1">
      <c r="A19" s="307"/>
      <c r="B19" s="307"/>
      <c r="C19" s="307"/>
      <c r="D19" s="307"/>
      <c r="F19" s="305"/>
      <c r="G19" s="1267" t="s">
        <v>571</v>
      </c>
      <c r="H19" s="1267"/>
      <c r="I19" s="218"/>
      <c r="J19" s="307"/>
      <c r="K19" s="307"/>
      <c r="L19" s="307"/>
      <c r="M19" s="307"/>
      <c r="N19" s="307"/>
      <c r="O19" s="307"/>
      <c r="P19" s="307"/>
      <c r="Q19" s="307"/>
      <c r="R19" s="307"/>
      <c r="S19" s="307"/>
      <c r="T19" s="307"/>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10">
    <tabColor rgb="FFEAEBEE"/>
    <pageSetUpPr fitToPage="1"/>
  </sheetPr>
  <dimension ref="A1:AK34"/>
  <sheetViews>
    <sheetView showGridLines="0" topLeftCell="I4" zoomScaleNormal="100" workbookViewId="0"/>
  </sheetViews>
  <sheetFormatPr defaultColWidth="10.5703125" defaultRowHeight="14.25"/>
  <cols>
    <col min="1" max="6" width="10.5703125" style="470" hidden="1" customWidth="1"/>
    <col min="7" max="8" width="7" style="476" hidden="1" customWidth="1"/>
    <col min="9" max="9" width="3.7109375" style="453" customWidth="1"/>
    <col min="10" max="11" width="3.7109375" style="452" customWidth="1"/>
    <col min="12" max="12" width="12.7109375" style="446" customWidth="1"/>
    <col min="13" max="13" width="47.42578125" style="446" customWidth="1"/>
    <col min="14" max="16" width="3.7109375" style="446" customWidth="1"/>
    <col min="17" max="17" width="23.7109375" style="446" customWidth="1"/>
    <col min="18" max="20" width="3.7109375" style="446" customWidth="1"/>
    <col min="21" max="21" width="23.7109375" style="446" customWidth="1"/>
    <col min="22" max="24" width="3.7109375" style="446" customWidth="1"/>
    <col min="25" max="27" width="23.7109375" style="446" customWidth="1"/>
    <col min="28" max="28" width="11.7109375" style="446" customWidth="1"/>
    <col min="29" max="29" width="3.7109375" style="446" customWidth="1"/>
    <col min="30" max="30" width="11.7109375" style="446" customWidth="1"/>
    <col min="31" max="31" width="8.5703125" style="446" hidden="1" customWidth="1"/>
    <col min="32" max="32" width="4.7109375" style="446" customWidth="1"/>
    <col min="33" max="33" width="115.7109375" style="446" customWidth="1"/>
    <col min="34" max="35" width="10.5703125" style="470"/>
    <col min="36" max="36" width="13.42578125" style="470" customWidth="1"/>
    <col min="37" max="37" width="10.5703125" style="470"/>
    <col min="38" max="246" width="10.5703125" style="446"/>
    <col min="247" max="254" width="0" style="446" hidden="1" customWidth="1"/>
    <col min="255" max="257" width="3.7109375" style="446" customWidth="1"/>
    <col min="258" max="258" width="12.7109375" style="446" customWidth="1"/>
    <col min="259" max="259" width="47.42578125" style="446" customWidth="1"/>
    <col min="260" max="260" width="5.5703125" style="446" customWidth="1"/>
    <col min="261" max="262" width="3.7109375" style="446" customWidth="1"/>
    <col min="263" max="263" width="22" style="446" customWidth="1"/>
    <col min="264" max="264" width="5.5703125" style="446" customWidth="1"/>
    <col min="265" max="266" width="3.7109375" style="446" customWidth="1"/>
    <col min="267" max="267" width="22" style="446" customWidth="1"/>
    <col min="268" max="268" width="5.5703125" style="446" customWidth="1"/>
    <col min="269" max="270" width="3.7109375" style="446" customWidth="1"/>
    <col min="271" max="271" width="22" style="446" customWidth="1"/>
    <col min="272" max="273" width="15.7109375" style="446" customWidth="1"/>
    <col min="274" max="274" width="11.7109375" style="446" customWidth="1"/>
    <col min="275" max="275" width="6.42578125" style="446" bestFit="1" customWidth="1"/>
    <col min="276" max="276" width="11.7109375" style="446" customWidth="1"/>
    <col min="277" max="277" width="0" style="446" hidden="1" customWidth="1"/>
    <col min="278" max="278" width="3.7109375" style="446" customWidth="1"/>
    <col min="279" max="279" width="11.140625" style="446" bestFit="1" customWidth="1"/>
    <col min="280" max="281" width="10.5703125" style="446"/>
    <col min="282" max="282" width="13.42578125" style="446" customWidth="1"/>
    <col min="283" max="502" width="10.5703125" style="446"/>
    <col min="503" max="510" width="0" style="446" hidden="1" customWidth="1"/>
    <col min="511" max="513" width="3.7109375" style="446" customWidth="1"/>
    <col min="514" max="514" width="12.7109375" style="446" customWidth="1"/>
    <col min="515" max="515" width="47.42578125" style="446" customWidth="1"/>
    <col min="516" max="516" width="5.5703125" style="446" customWidth="1"/>
    <col min="517" max="518" width="3.7109375" style="446" customWidth="1"/>
    <col min="519" max="519" width="22" style="446" customWidth="1"/>
    <col min="520" max="520" width="5.5703125" style="446" customWidth="1"/>
    <col min="521" max="522" width="3.7109375" style="446" customWidth="1"/>
    <col min="523" max="523" width="22" style="446" customWidth="1"/>
    <col min="524" max="524" width="5.5703125" style="446" customWidth="1"/>
    <col min="525" max="526" width="3.7109375" style="446" customWidth="1"/>
    <col min="527" max="527" width="22" style="446" customWidth="1"/>
    <col min="528" max="529" width="15.7109375" style="446" customWidth="1"/>
    <col min="530" max="530" width="11.7109375" style="446" customWidth="1"/>
    <col min="531" max="531" width="6.42578125" style="446" bestFit="1" customWidth="1"/>
    <col min="532" max="532" width="11.7109375" style="446" customWidth="1"/>
    <col min="533" max="533" width="0" style="446" hidden="1" customWidth="1"/>
    <col min="534" max="534" width="3.7109375" style="446" customWidth="1"/>
    <col min="535" max="535" width="11.140625" style="446" bestFit="1" customWidth="1"/>
    <col min="536" max="537" width="10.5703125" style="446"/>
    <col min="538" max="538" width="13.42578125" style="446" customWidth="1"/>
    <col min="539" max="758" width="10.5703125" style="446"/>
    <col min="759" max="766" width="0" style="446" hidden="1" customWidth="1"/>
    <col min="767" max="769" width="3.7109375" style="446" customWidth="1"/>
    <col min="770" max="770" width="12.7109375" style="446" customWidth="1"/>
    <col min="771" max="771" width="47.42578125" style="446" customWidth="1"/>
    <col min="772" max="772" width="5.5703125" style="446" customWidth="1"/>
    <col min="773" max="774" width="3.7109375" style="446" customWidth="1"/>
    <col min="775" max="775" width="22" style="446" customWidth="1"/>
    <col min="776" max="776" width="5.5703125" style="446" customWidth="1"/>
    <col min="777" max="778" width="3.7109375" style="446" customWidth="1"/>
    <col min="779" max="779" width="22" style="446" customWidth="1"/>
    <col min="780" max="780" width="5.5703125" style="446" customWidth="1"/>
    <col min="781" max="782" width="3.7109375" style="446" customWidth="1"/>
    <col min="783" max="783" width="22" style="446" customWidth="1"/>
    <col min="784" max="785" width="15.7109375" style="446" customWidth="1"/>
    <col min="786" max="786" width="11.7109375" style="446" customWidth="1"/>
    <col min="787" max="787" width="6.42578125" style="446" bestFit="1" customWidth="1"/>
    <col min="788" max="788" width="11.7109375" style="446" customWidth="1"/>
    <col min="789" max="789" width="0" style="446" hidden="1" customWidth="1"/>
    <col min="790" max="790" width="3.7109375" style="446" customWidth="1"/>
    <col min="791" max="791" width="11.140625" style="446" bestFit="1" customWidth="1"/>
    <col min="792" max="793" width="10.5703125" style="446"/>
    <col min="794" max="794" width="13.42578125" style="446" customWidth="1"/>
    <col min="795" max="1014" width="10.5703125" style="446"/>
    <col min="1015" max="1022" width="0" style="446" hidden="1" customWidth="1"/>
    <col min="1023" max="1025" width="3.7109375" style="446" customWidth="1"/>
    <col min="1026" max="1026" width="12.7109375" style="446" customWidth="1"/>
    <col min="1027" max="1027" width="47.42578125" style="446" customWidth="1"/>
    <col min="1028" max="1028" width="5.5703125" style="446" customWidth="1"/>
    <col min="1029" max="1030" width="3.7109375" style="446" customWidth="1"/>
    <col min="1031" max="1031" width="22" style="446" customWidth="1"/>
    <col min="1032" max="1032" width="5.5703125" style="446" customWidth="1"/>
    <col min="1033" max="1034" width="3.7109375" style="446" customWidth="1"/>
    <col min="1035" max="1035" width="22" style="446" customWidth="1"/>
    <col min="1036" max="1036" width="5.5703125" style="446" customWidth="1"/>
    <col min="1037" max="1038" width="3.7109375" style="446" customWidth="1"/>
    <col min="1039" max="1039" width="22" style="446" customWidth="1"/>
    <col min="1040" max="1041" width="15.7109375" style="446" customWidth="1"/>
    <col min="1042" max="1042" width="11.7109375" style="446" customWidth="1"/>
    <col min="1043" max="1043" width="6.42578125" style="446" bestFit="1" customWidth="1"/>
    <col min="1044" max="1044" width="11.7109375" style="446" customWidth="1"/>
    <col min="1045" max="1045" width="0" style="446" hidden="1" customWidth="1"/>
    <col min="1046" max="1046" width="3.7109375" style="446" customWidth="1"/>
    <col min="1047" max="1047" width="11.140625" style="446" bestFit="1" customWidth="1"/>
    <col min="1048" max="1049" width="10.5703125" style="446"/>
    <col min="1050" max="1050" width="13.42578125" style="446" customWidth="1"/>
    <col min="1051" max="1270" width="10.5703125" style="446"/>
    <col min="1271" max="1278" width="0" style="446" hidden="1" customWidth="1"/>
    <col min="1279" max="1281" width="3.7109375" style="446" customWidth="1"/>
    <col min="1282" max="1282" width="12.7109375" style="446" customWidth="1"/>
    <col min="1283" max="1283" width="47.42578125" style="446" customWidth="1"/>
    <col min="1284" max="1284" width="5.5703125" style="446" customWidth="1"/>
    <col min="1285" max="1286" width="3.7109375" style="446" customWidth="1"/>
    <col min="1287" max="1287" width="22" style="446" customWidth="1"/>
    <col min="1288" max="1288" width="5.5703125" style="446" customWidth="1"/>
    <col min="1289" max="1290" width="3.7109375" style="446" customWidth="1"/>
    <col min="1291" max="1291" width="22" style="446" customWidth="1"/>
    <col min="1292" max="1292" width="5.5703125" style="446" customWidth="1"/>
    <col min="1293" max="1294" width="3.7109375" style="446" customWidth="1"/>
    <col min="1295" max="1295" width="22" style="446" customWidth="1"/>
    <col min="1296" max="1297" width="15.7109375" style="446" customWidth="1"/>
    <col min="1298" max="1298" width="11.7109375" style="446" customWidth="1"/>
    <col min="1299" max="1299" width="6.42578125" style="446" bestFit="1" customWidth="1"/>
    <col min="1300" max="1300" width="11.7109375" style="446" customWidth="1"/>
    <col min="1301" max="1301" width="0" style="446" hidden="1" customWidth="1"/>
    <col min="1302" max="1302" width="3.7109375" style="446" customWidth="1"/>
    <col min="1303" max="1303" width="11.140625" style="446" bestFit="1" customWidth="1"/>
    <col min="1304" max="1305" width="10.5703125" style="446"/>
    <col min="1306" max="1306" width="13.42578125" style="446" customWidth="1"/>
    <col min="1307" max="1526" width="10.5703125" style="446"/>
    <col min="1527" max="1534" width="0" style="446" hidden="1" customWidth="1"/>
    <col min="1535" max="1537" width="3.7109375" style="446" customWidth="1"/>
    <col min="1538" max="1538" width="12.7109375" style="446" customWidth="1"/>
    <col min="1539" max="1539" width="47.42578125" style="446" customWidth="1"/>
    <col min="1540" max="1540" width="5.5703125" style="446" customWidth="1"/>
    <col min="1541" max="1542" width="3.7109375" style="446" customWidth="1"/>
    <col min="1543" max="1543" width="22" style="446" customWidth="1"/>
    <col min="1544" max="1544" width="5.5703125" style="446" customWidth="1"/>
    <col min="1545" max="1546" width="3.7109375" style="446" customWidth="1"/>
    <col min="1547" max="1547" width="22" style="446" customWidth="1"/>
    <col min="1548" max="1548" width="5.5703125" style="446" customWidth="1"/>
    <col min="1549" max="1550" width="3.7109375" style="446" customWidth="1"/>
    <col min="1551" max="1551" width="22" style="446" customWidth="1"/>
    <col min="1552" max="1553" width="15.7109375" style="446" customWidth="1"/>
    <col min="1554" max="1554" width="11.7109375" style="446" customWidth="1"/>
    <col min="1555" max="1555" width="6.42578125" style="446" bestFit="1" customWidth="1"/>
    <col min="1556" max="1556" width="11.7109375" style="446" customWidth="1"/>
    <col min="1557" max="1557" width="0" style="446" hidden="1" customWidth="1"/>
    <col min="1558" max="1558" width="3.7109375" style="446" customWidth="1"/>
    <col min="1559" max="1559" width="11.140625" style="446" bestFit="1" customWidth="1"/>
    <col min="1560" max="1561" width="10.5703125" style="446"/>
    <col min="1562" max="1562" width="13.42578125" style="446" customWidth="1"/>
    <col min="1563" max="1782" width="10.5703125" style="446"/>
    <col min="1783" max="1790" width="0" style="446" hidden="1" customWidth="1"/>
    <col min="1791" max="1793" width="3.7109375" style="446" customWidth="1"/>
    <col min="1794" max="1794" width="12.7109375" style="446" customWidth="1"/>
    <col min="1795" max="1795" width="47.42578125" style="446" customWidth="1"/>
    <col min="1796" max="1796" width="5.5703125" style="446" customWidth="1"/>
    <col min="1797" max="1798" width="3.7109375" style="446" customWidth="1"/>
    <col min="1799" max="1799" width="22" style="446" customWidth="1"/>
    <col min="1800" max="1800" width="5.5703125" style="446" customWidth="1"/>
    <col min="1801" max="1802" width="3.7109375" style="446" customWidth="1"/>
    <col min="1803" max="1803" width="22" style="446" customWidth="1"/>
    <col min="1804" max="1804" width="5.5703125" style="446" customWidth="1"/>
    <col min="1805" max="1806" width="3.7109375" style="446" customWidth="1"/>
    <col min="1807" max="1807" width="22" style="446" customWidth="1"/>
    <col min="1808" max="1809" width="15.7109375" style="446" customWidth="1"/>
    <col min="1810" max="1810" width="11.7109375" style="446" customWidth="1"/>
    <col min="1811" max="1811" width="6.42578125" style="446" bestFit="1" customWidth="1"/>
    <col min="1812" max="1812" width="11.7109375" style="446" customWidth="1"/>
    <col min="1813" max="1813" width="0" style="446" hidden="1" customWidth="1"/>
    <col min="1814" max="1814" width="3.7109375" style="446" customWidth="1"/>
    <col min="1815" max="1815" width="11.140625" style="446" bestFit="1" customWidth="1"/>
    <col min="1816" max="1817" width="10.5703125" style="446"/>
    <col min="1818" max="1818" width="13.42578125" style="446" customWidth="1"/>
    <col min="1819" max="2038" width="10.5703125" style="446"/>
    <col min="2039" max="2046" width="0" style="446" hidden="1" customWidth="1"/>
    <col min="2047" max="2049" width="3.7109375" style="446" customWidth="1"/>
    <col min="2050" max="2050" width="12.7109375" style="446" customWidth="1"/>
    <col min="2051" max="2051" width="47.42578125" style="446" customWidth="1"/>
    <col min="2052" max="2052" width="5.5703125" style="446" customWidth="1"/>
    <col min="2053" max="2054" width="3.7109375" style="446" customWidth="1"/>
    <col min="2055" max="2055" width="22" style="446" customWidth="1"/>
    <col min="2056" max="2056" width="5.5703125" style="446" customWidth="1"/>
    <col min="2057" max="2058" width="3.7109375" style="446" customWidth="1"/>
    <col min="2059" max="2059" width="22" style="446" customWidth="1"/>
    <col min="2060" max="2060" width="5.5703125" style="446" customWidth="1"/>
    <col min="2061" max="2062" width="3.7109375" style="446" customWidth="1"/>
    <col min="2063" max="2063" width="22" style="446" customWidth="1"/>
    <col min="2064" max="2065" width="15.7109375" style="446" customWidth="1"/>
    <col min="2066" max="2066" width="11.7109375" style="446" customWidth="1"/>
    <col min="2067" max="2067" width="6.42578125" style="446" bestFit="1" customWidth="1"/>
    <col min="2068" max="2068" width="11.7109375" style="446" customWidth="1"/>
    <col min="2069" max="2069" width="0" style="446" hidden="1" customWidth="1"/>
    <col min="2070" max="2070" width="3.7109375" style="446" customWidth="1"/>
    <col min="2071" max="2071" width="11.140625" style="446" bestFit="1" customWidth="1"/>
    <col min="2072" max="2073" width="10.5703125" style="446"/>
    <col min="2074" max="2074" width="13.42578125" style="446" customWidth="1"/>
    <col min="2075" max="2294" width="10.5703125" style="446"/>
    <col min="2295" max="2302" width="0" style="446" hidden="1" customWidth="1"/>
    <col min="2303" max="2305" width="3.7109375" style="446" customWidth="1"/>
    <col min="2306" max="2306" width="12.7109375" style="446" customWidth="1"/>
    <col min="2307" max="2307" width="47.42578125" style="446" customWidth="1"/>
    <col min="2308" max="2308" width="5.5703125" style="446" customWidth="1"/>
    <col min="2309" max="2310" width="3.7109375" style="446" customWidth="1"/>
    <col min="2311" max="2311" width="22" style="446" customWidth="1"/>
    <col min="2312" max="2312" width="5.5703125" style="446" customWidth="1"/>
    <col min="2313" max="2314" width="3.7109375" style="446" customWidth="1"/>
    <col min="2315" max="2315" width="22" style="446" customWidth="1"/>
    <col min="2316" max="2316" width="5.5703125" style="446" customWidth="1"/>
    <col min="2317" max="2318" width="3.7109375" style="446" customWidth="1"/>
    <col min="2319" max="2319" width="22" style="446" customWidth="1"/>
    <col min="2320" max="2321" width="15.7109375" style="446" customWidth="1"/>
    <col min="2322" max="2322" width="11.7109375" style="446" customWidth="1"/>
    <col min="2323" max="2323" width="6.42578125" style="446" bestFit="1" customWidth="1"/>
    <col min="2324" max="2324" width="11.7109375" style="446" customWidth="1"/>
    <col min="2325" max="2325" width="0" style="446" hidden="1" customWidth="1"/>
    <col min="2326" max="2326" width="3.7109375" style="446" customWidth="1"/>
    <col min="2327" max="2327" width="11.140625" style="446" bestFit="1" customWidth="1"/>
    <col min="2328" max="2329" width="10.5703125" style="446"/>
    <col min="2330" max="2330" width="13.42578125" style="446" customWidth="1"/>
    <col min="2331" max="2550" width="10.5703125" style="446"/>
    <col min="2551" max="2558" width="0" style="446" hidden="1" customWidth="1"/>
    <col min="2559" max="2561" width="3.7109375" style="446" customWidth="1"/>
    <col min="2562" max="2562" width="12.7109375" style="446" customWidth="1"/>
    <col min="2563" max="2563" width="47.42578125" style="446" customWidth="1"/>
    <col min="2564" max="2564" width="5.5703125" style="446" customWidth="1"/>
    <col min="2565" max="2566" width="3.7109375" style="446" customWidth="1"/>
    <col min="2567" max="2567" width="22" style="446" customWidth="1"/>
    <col min="2568" max="2568" width="5.5703125" style="446" customWidth="1"/>
    <col min="2569" max="2570" width="3.7109375" style="446" customWidth="1"/>
    <col min="2571" max="2571" width="22" style="446" customWidth="1"/>
    <col min="2572" max="2572" width="5.5703125" style="446" customWidth="1"/>
    <col min="2573" max="2574" width="3.7109375" style="446" customWidth="1"/>
    <col min="2575" max="2575" width="22" style="446" customWidth="1"/>
    <col min="2576" max="2577" width="15.7109375" style="446" customWidth="1"/>
    <col min="2578" max="2578" width="11.7109375" style="446" customWidth="1"/>
    <col min="2579" max="2579" width="6.42578125" style="446" bestFit="1" customWidth="1"/>
    <col min="2580" max="2580" width="11.7109375" style="446" customWidth="1"/>
    <col min="2581" max="2581" width="0" style="446" hidden="1" customWidth="1"/>
    <col min="2582" max="2582" width="3.7109375" style="446" customWidth="1"/>
    <col min="2583" max="2583" width="11.140625" style="446" bestFit="1" customWidth="1"/>
    <col min="2584" max="2585" width="10.5703125" style="446"/>
    <col min="2586" max="2586" width="13.42578125" style="446" customWidth="1"/>
    <col min="2587" max="2806" width="10.5703125" style="446"/>
    <col min="2807" max="2814" width="0" style="446" hidden="1" customWidth="1"/>
    <col min="2815" max="2817" width="3.7109375" style="446" customWidth="1"/>
    <col min="2818" max="2818" width="12.7109375" style="446" customWidth="1"/>
    <col min="2819" max="2819" width="47.42578125" style="446" customWidth="1"/>
    <col min="2820" max="2820" width="5.5703125" style="446" customWidth="1"/>
    <col min="2821" max="2822" width="3.7109375" style="446" customWidth="1"/>
    <col min="2823" max="2823" width="22" style="446" customWidth="1"/>
    <col min="2824" max="2824" width="5.5703125" style="446" customWidth="1"/>
    <col min="2825" max="2826" width="3.7109375" style="446" customWidth="1"/>
    <col min="2827" max="2827" width="22" style="446" customWidth="1"/>
    <col min="2828" max="2828" width="5.5703125" style="446" customWidth="1"/>
    <col min="2829" max="2830" width="3.7109375" style="446" customWidth="1"/>
    <col min="2831" max="2831" width="22" style="446" customWidth="1"/>
    <col min="2832" max="2833" width="15.7109375" style="446" customWidth="1"/>
    <col min="2834" max="2834" width="11.7109375" style="446" customWidth="1"/>
    <col min="2835" max="2835" width="6.42578125" style="446" bestFit="1" customWidth="1"/>
    <col min="2836" max="2836" width="11.7109375" style="446" customWidth="1"/>
    <col min="2837" max="2837" width="0" style="446" hidden="1" customWidth="1"/>
    <col min="2838" max="2838" width="3.7109375" style="446" customWidth="1"/>
    <col min="2839" max="2839" width="11.140625" style="446" bestFit="1" customWidth="1"/>
    <col min="2840" max="2841" width="10.5703125" style="446"/>
    <col min="2842" max="2842" width="13.42578125" style="446" customWidth="1"/>
    <col min="2843" max="3062" width="10.5703125" style="446"/>
    <col min="3063" max="3070" width="0" style="446" hidden="1" customWidth="1"/>
    <col min="3071" max="3073" width="3.7109375" style="446" customWidth="1"/>
    <col min="3074" max="3074" width="12.7109375" style="446" customWidth="1"/>
    <col min="3075" max="3075" width="47.42578125" style="446" customWidth="1"/>
    <col min="3076" max="3076" width="5.5703125" style="446" customWidth="1"/>
    <col min="3077" max="3078" width="3.7109375" style="446" customWidth="1"/>
    <col min="3079" max="3079" width="22" style="446" customWidth="1"/>
    <col min="3080" max="3080" width="5.5703125" style="446" customWidth="1"/>
    <col min="3081" max="3082" width="3.7109375" style="446" customWidth="1"/>
    <col min="3083" max="3083" width="22" style="446" customWidth="1"/>
    <col min="3084" max="3084" width="5.5703125" style="446" customWidth="1"/>
    <col min="3085" max="3086" width="3.7109375" style="446" customWidth="1"/>
    <col min="3087" max="3087" width="22" style="446" customWidth="1"/>
    <col min="3088" max="3089" width="15.7109375" style="446" customWidth="1"/>
    <col min="3090" max="3090" width="11.7109375" style="446" customWidth="1"/>
    <col min="3091" max="3091" width="6.42578125" style="446" bestFit="1" customWidth="1"/>
    <col min="3092" max="3092" width="11.7109375" style="446" customWidth="1"/>
    <col min="3093" max="3093" width="0" style="446" hidden="1" customWidth="1"/>
    <col min="3094" max="3094" width="3.7109375" style="446" customWidth="1"/>
    <col min="3095" max="3095" width="11.140625" style="446" bestFit="1" customWidth="1"/>
    <col min="3096" max="3097" width="10.5703125" style="446"/>
    <col min="3098" max="3098" width="13.42578125" style="446" customWidth="1"/>
    <col min="3099" max="3318" width="10.5703125" style="446"/>
    <col min="3319" max="3326" width="0" style="446" hidden="1" customWidth="1"/>
    <col min="3327" max="3329" width="3.7109375" style="446" customWidth="1"/>
    <col min="3330" max="3330" width="12.7109375" style="446" customWidth="1"/>
    <col min="3331" max="3331" width="47.42578125" style="446" customWidth="1"/>
    <col min="3332" max="3332" width="5.5703125" style="446" customWidth="1"/>
    <col min="3333" max="3334" width="3.7109375" style="446" customWidth="1"/>
    <col min="3335" max="3335" width="22" style="446" customWidth="1"/>
    <col min="3336" max="3336" width="5.5703125" style="446" customWidth="1"/>
    <col min="3337" max="3338" width="3.7109375" style="446" customWidth="1"/>
    <col min="3339" max="3339" width="22" style="446" customWidth="1"/>
    <col min="3340" max="3340" width="5.5703125" style="446" customWidth="1"/>
    <col min="3341" max="3342" width="3.7109375" style="446" customWidth="1"/>
    <col min="3343" max="3343" width="22" style="446" customWidth="1"/>
    <col min="3344" max="3345" width="15.7109375" style="446" customWidth="1"/>
    <col min="3346" max="3346" width="11.7109375" style="446" customWidth="1"/>
    <col min="3347" max="3347" width="6.42578125" style="446" bestFit="1" customWidth="1"/>
    <col min="3348" max="3348" width="11.7109375" style="446" customWidth="1"/>
    <col min="3349" max="3349" width="0" style="446" hidden="1" customWidth="1"/>
    <col min="3350" max="3350" width="3.7109375" style="446" customWidth="1"/>
    <col min="3351" max="3351" width="11.140625" style="446" bestFit="1" customWidth="1"/>
    <col min="3352" max="3353" width="10.5703125" style="446"/>
    <col min="3354" max="3354" width="13.42578125" style="446" customWidth="1"/>
    <col min="3355" max="3574" width="10.5703125" style="446"/>
    <col min="3575" max="3582" width="0" style="446" hidden="1" customWidth="1"/>
    <col min="3583" max="3585" width="3.7109375" style="446" customWidth="1"/>
    <col min="3586" max="3586" width="12.7109375" style="446" customWidth="1"/>
    <col min="3587" max="3587" width="47.42578125" style="446" customWidth="1"/>
    <col min="3588" max="3588" width="5.5703125" style="446" customWidth="1"/>
    <col min="3589" max="3590" width="3.7109375" style="446" customWidth="1"/>
    <col min="3591" max="3591" width="22" style="446" customWidth="1"/>
    <col min="3592" max="3592" width="5.5703125" style="446" customWidth="1"/>
    <col min="3593" max="3594" width="3.7109375" style="446" customWidth="1"/>
    <col min="3595" max="3595" width="22" style="446" customWidth="1"/>
    <col min="3596" max="3596" width="5.5703125" style="446" customWidth="1"/>
    <col min="3597" max="3598" width="3.7109375" style="446" customWidth="1"/>
    <col min="3599" max="3599" width="22" style="446" customWidth="1"/>
    <col min="3600" max="3601" width="15.7109375" style="446" customWidth="1"/>
    <col min="3602" max="3602" width="11.7109375" style="446" customWidth="1"/>
    <col min="3603" max="3603" width="6.42578125" style="446" bestFit="1" customWidth="1"/>
    <col min="3604" max="3604" width="11.7109375" style="446" customWidth="1"/>
    <col min="3605" max="3605" width="0" style="446" hidden="1" customWidth="1"/>
    <col min="3606" max="3606" width="3.7109375" style="446" customWidth="1"/>
    <col min="3607" max="3607" width="11.140625" style="446" bestFit="1" customWidth="1"/>
    <col min="3608" max="3609" width="10.5703125" style="446"/>
    <col min="3610" max="3610" width="13.42578125" style="446" customWidth="1"/>
    <col min="3611" max="3830" width="10.5703125" style="446"/>
    <col min="3831" max="3838" width="0" style="446" hidden="1" customWidth="1"/>
    <col min="3839" max="3841" width="3.7109375" style="446" customWidth="1"/>
    <col min="3842" max="3842" width="12.7109375" style="446" customWidth="1"/>
    <col min="3843" max="3843" width="47.42578125" style="446" customWidth="1"/>
    <col min="3844" max="3844" width="5.5703125" style="446" customWidth="1"/>
    <col min="3845" max="3846" width="3.7109375" style="446" customWidth="1"/>
    <col min="3847" max="3847" width="22" style="446" customWidth="1"/>
    <col min="3848" max="3848" width="5.5703125" style="446" customWidth="1"/>
    <col min="3849" max="3850" width="3.7109375" style="446" customWidth="1"/>
    <col min="3851" max="3851" width="22" style="446" customWidth="1"/>
    <col min="3852" max="3852" width="5.5703125" style="446" customWidth="1"/>
    <col min="3853" max="3854" width="3.7109375" style="446" customWidth="1"/>
    <col min="3855" max="3855" width="22" style="446" customWidth="1"/>
    <col min="3856" max="3857" width="15.7109375" style="446" customWidth="1"/>
    <col min="3858" max="3858" width="11.7109375" style="446" customWidth="1"/>
    <col min="3859" max="3859" width="6.42578125" style="446" bestFit="1" customWidth="1"/>
    <col min="3860" max="3860" width="11.7109375" style="446" customWidth="1"/>
    <col min="3861" max="3861" width="0" style="446" hidden="1" customWidth="1"/>
    <col min="3862" max="3862" width="3.7109375" style="446" customWidth="1"/>
    <col min="3863" max="3863" width="11.140625" style="446" bestFit="1" customWidth="1"/>
    <col min="3864" max="3865" width="10.5703125" style="446"/>
    <col min="3866" max="3866" width="13.42578125" style="446" customWidth="1"/>
    <col min="3867" max="4086" width="10.5703125" style="446"/>
    <col min="4087" max="4094" width="0" style="446" hidden="1" customWidth="1"/>
    <col min="4095" max="4097" width="3.7109375" style="446" customWidth="1"/>
    <col min="4098" max="4098" width="12.7109375" style="446" customWidth="1"/>
    <col min="4099" max="4099" width="47.42578125" style="446" customWidth="1"/>
    <col min="4100" max="4100" width="5.5703125" style="446" customWidth="1"/>
    <col min="4101" max="4102" width="3.7109375" style="446" customWidth="1"/>
    <col min="4103" max="4103" width="22" style="446" customWidth="1"/>
    <col min="4104" max="4104" width="5.5703125" style="446" customWidth="1"/>
    <col min="4105" max="4106" width="3.7109375" style="446" customWidth="1"/>
    <col min="4107" max="4107" width="22" style="446" customWidth="1"/>
    <col min="4108" max="4108" width="5.5703125" style="446" customWidth="1"/>
    <col min="4109" max="4110" width="3.7109375" style="446" customWidth="1"/>
    <col min="4111" max="4111" width="22" style="446" customWidth="1"/>
    <col min="4112" max="4113" width="15.7109375" style="446" customWidth="1"/>
    <col min="4114" max="4114" width="11.7109375" style="446" customWidth="1"/>
    <col min="4115" max="4115" width="6.42578125" style="446" bestFit="1" customWidth="1"/>
    <col min="4116" max="4116" width="11.7109375" style="446" customWidth="1"/>
    <col min="4117" max="4117" width="0" style="446" hidden="1" customWidth="1"/>
    <col min="4118" max="4118" width="3.7109375" style="446" customWidth="1"/>
    <col min="4119" max="4119" width="11.140625" style="446" bestFit="1" customWidth="1"/>
    <col min="4120" max="4121" width="10.5703125" style="446"/>
    <col min="4122" max="4122" width="13.42578125" style="446" customWidth="1"/>
    <col min="4123" max="4342" width="10.5703125" style="446"/>
    <col min="4343" max="4350" width="0" style="446" hidden="1" customWidth="1"/>
    <col min="4351" max="4353" width="3.7109375" style="446" customWidth="1"/>
    <col min="4354" max="4354" width="12.7109375" style="446" customWidth="1"/>
    <col min="4355" max="4355" width="47.42578125" style="446" customWidth="1"/>
    <col min="4356" max="4356" width="5.5703125" style="446" customWidth="1"/>
    <col min="4357" max="4358" width="3.7109375" style="446" customWidth="1"/>
    <col min="4359" max="4359" width="22" style="446" customWidth="1"/>
    <col min="4360" max="4360" width="5.5703125" style="446" customWidth="1"/>
    <col min="4361" max="4362" width="3.7109375" style="446" customWidth="1"/>
    <col min="4363" max="4363" width="22" style="446" customWidth="1"/>
    <col min="4364" max="4364" width="5.5703125" style="446" customWidth="1"/>
    <col min="4365" max="4366" width="3.7109375" style="446" customWidth="1"/>
    <col min="4367" max="4367" width="22" style="446" customWidth="1"/>
    <col min="4368" max="4369" width="15.7109375" style="446" customWidth="1"/>
    <col min="4370" max="4370" width="11.7109375" style="446" customWidth="1"/>
    <col min="4371" max="4371" width="6.42578125" style="446" bestFit="1" customWidth="1"/>
    <col min="4372" max="4372" width="11.7109375" style="446" customWidth="1"/>
    <col min="4373" max="4373" width="0" style="446" hidden="1" customWidth="1"/>
    <col min="4374" max="4374" width="3.7109375" style="446" customWidth="1"/>
    <col min="4375" max="4375" width="11.140625" style="446" bestFit="1" customWidth="1"/>
    <col min="4376" max="4377" width="10.5703125" style="446"/>
    <col min="4378" max="4378" width="13.42578125" style="446" customWidth="1"/>
    <col min="4379" max="4598" width="10.5703125" style="446"/>
    <col min="4599" max="4606" width="0" style="446" hidden="1" customWidth="1"/>
    <col min="4607" max="4609" width="3.7109375" style="446" customWidth="1"/>
    <col min="4610" max="4610" width="12.7109375" style="446" customWidth="1"/>
    <col min="4611" max="4611" width="47.42578125" style="446" customWidth="1"/>
    <col min="4612" max="4612" width="5.5703125" style="446" customWidth="1"/>
    <col min="4613" max="4614" width="3.7109375" style="446" customWidth="1"/>
    <col min="4615" max="4615" width="22" style="446" customWidth="1"/>
    <col min="4616" max="4616" width="5.5703125" style="446" customWidth="1"/>
    <col min="4617" max="4618" width="3.7109375" style="446" customWidth="1"/>
    <col min="4619" max="4619" width="22" style="446" customWidth="1"/>
    <col min="4620" max="4620" width="5.5703125" style="446" customWidth="1"/>
    <col min="4621" max="4622" width="3.7109375" style="446" customWidth="1"/>
    <col min="4623" max="4623" width="22" style="446" customWidth="1"/>
    <col min="4624" max="4625" width="15.7109375" style="446" customWidth="1"/>
    <col min="4626" max="4626" width="11.7109375" style="446" customWidth="1"/>
    <col min="4627" max="4627" width="6.42578125" style="446" bestFit="1" customWidth="1"/>
    <col min="4628" max="4628" width="11.7109375" style="446" customWidth="1"/>
    <col min="4629" max="4629" width="0" style="446" hidden="1" customWidth="1"/>
    <col min="4630" max="4630" width="3.7109375" style="446" customWidth="1"/>
    <col min="4631" max="4631" width="11.140625" style="446" bestFit="1" customWidth="1"/>
    <col min="4632" max="4633" width="10.5703125" style="446"/>
    <col min="4634" max="4634" width="13.42578125" style="446" customWidth="1"/>
    <col min="4635" max="4854" width="10.5703125" style="446"/>
    <col min="4855" max="4862" width="0" style="446" hidden="1" customWidth="1"/>
    <col min="4863" max="4865" width="3.7109375" style="446" customWidth="1"/>
    <col min="4866" max="4866" width="12.7109375" style="446" customWidth="1"/>
    <col min="4867" max="4867" width="47.42578125" style="446" customWidth="1"/>
    <col min="4868" max="4868" width="5.5703125" style="446" customWidth="1"/>
    <col min="4869" max="4870" width="3.7109375" style="446" customWidth="1"/>
    <col min="4871" max="4871" width="22" style="446" customWidth="1"/>
    <col min="4872" max="4872" width="5.5703125" style="446" customWidth="1"/>
    <col min="4873" max="4874" width="3.7109375" style="446" customWidth="1"/>
    <col min="4875" max="4875" width="22" style="446" customWidth="1"/>
    <col min="4876" max="4876" width="5.5703125" style="446" customWidth="1"/>
    <col min="4877" max="4878" width="3.7109375" style="446" customWidth="1"/>
    <col min="4879" max="4879" width="22" style="446" customWidth="1"/>
    <col min="4880" max="4881" width="15.7109375" style="446" customWidth="1"/>
    <col min="4882" max="4882" width="11.7109375" style="446" customWidth="1"/>
    <col min="4883" max="4883" width="6.42578125" style="446" bestFit="1" customWidth="1"/>
    <col min="4884" max="4884" width="11.7109375" style="446" customWidth="1"/>
    <col min="4885" max="4885" width="0" style="446" hidden="1" customWidth="1"/>
    <col min="4886" max="4886" width="3.7109375" style="446" customWidth="1"/>
    <col min="4887" max="4887" width="11.140625" style="446" bestFit="1" customWidth="1"/>
    <col min="4888" max="4889" width="10.5703125" style="446"/>
    <col min="4890" max="4890" width="13.42578125" style="446" customWidth="1"/>
    <col min="4891" max="5110" width="10.5703125" style="446"/>
    <col min="5111" max="5118" width="0" style="446" hidden="1" customWidth="1"/>
    <col min="5119" max="5121" width="3.7109375" style="446" customWidth="1"/>
    <col min="5122" max="5122" width="12.7109375" style="446" customWidth="1"/>
    <col min="5123" max="5123" width="47.42578125" style="446" customWidth="1"/>
    <col min="5124" max="5124" width="5.5703125" style="446" customWidth="1"/>
    <col min="5125" max="5126" width="3.7109375" style="446" customWidth="1"/>
    <col min="5127" max="5127" width="22" style="446" customWidth="1"/>
    <col min="5128" max="5128" width="5.5703125" style="446" customWidth="1"/>
    <col min="5129" max="5130" width="3.7109375" style="446" customWidth="1"/>
    <col min="5131" max="5131" width="22" style="446" customWidth="1"/>
    <col min="5132" max="5132" width="5.5703125" style="446" customWidth="1"/>
    <col min="5133" max="5134" width="3.7109375" style="446" customWidth="1"/>
    <col min="5135" max="5135" width="22" style="446" customWidth="1"/>
    <col min="5136" max="5137" width="15.7109375" style="446" customWidth="1"/>
    <col min="5138" max="5138" width="11.7109375" style="446" customWidth="1"/>
    <col min="5139" max="5139" width="6.42578125" style="446" bestFit="1" customWidth="1"/>
    <col min="5140" max="5140" width="11.7109375" style="446" customWidth="1"/>
    <col min="5141" max="5141" width="0" style="446" hidden="1" customWidth="1"/>
    <col min="5142" max="5142" width="3.7109375" style="446" customWidth="1"/>
    <col min="5143" max="5143" width="11.140625" style="446" bestFit="1" customWidth="1"/>
    <col min="5144" max="5145" width="10.5703125" style="446"/>
    <col min="5146" max="5146" width="13.42578125" style="446" customWidth="1"/>
    <col min="5147" max="5366" width="10.5703125" style="446"/>
    <col min="5367" max="5374" width="0" style="446" hidden="1" customWidth="1"/>
    <col min="5375" max="5377" width="3.7109375" style="446" customWidth="1"/>
    <col min="5378" max="5378" width="12.7109375" style="446" customWidth="1"/>
    <col min="5379" max="5379" width="47.42578125" style="446" customWidth="1"/>
    <col min="5380" max="5380" width="5.5703125" style="446" customWidth="1"/>
    <col min="5381" max="5382" width="3.7109375" style="446" customWidth="1"/>
    <col min="5383" max="5383" width="22" style="446" customWidth="1"/>
    <col min="5384" max="5384" width="5.5703125" style="446" customWidth="1"/>
    <col min="5385" max="5386" width="3.7109375" style="446" customWidth="1"/>
    <col min="5387" max="5387" width="22" style="446" customWidth="1"/>
    <col min="5388" max="5388" width="5.5703125" style="446" customWidth="1"/>
    <col min="5389" max="5390" width="3.7109375" style="446" customWidth="1"/>
    <col min="5391" max="5391" width="22" style="446" customWidth="1"/>
    <col min="5392" max="5393" width="15.7109375" style="446" customWidth="1"/>
    <col min="5394" max="5394" width="11.7109375" style="446" customWidth="1"/>
    <col min="5395" max="5395" width="6.42578125" style="446" bestFit="1" customWidth="1"/>
    <col min="5396" max="5396" width="11.7109375" style="446" customWidth="1"/>
    <col min="5397" max="5397" width="0" style="446" hidden="1" customWidth="1"/>
    <col min="5398" max="5398" width="3.7109375" style="446" customWidth="1"/>
    <col min="5399" max="5399" width="11.140625" style="446" bestFit="1" customWidth="1"/>
    <col min="5400" max="5401" width="10.5703125" style="446"/>
    <col min="5402" max="5402" width="13.42578125" style="446" customWidth="1"/>
    <col min="5403" max="5622" width="10.5703125" style="446"/>
    <col min="5623" max="5630" width="0" style="446" hidden="1" customWidth="1"/>
    <col min="5631" max="5633" width="3.7109375" style="446" customWidth="1"/>
    <col min="5634" max="5634" width="12.7109375" style="446" customWidth="1"/>
    <col min="5635" max="5635" width="47.42578125" style="446" customWidth="1"/>
    <col min="5636" max="5636" width="5.5703125" style="446" customWidth="1"/>
    <col min="5637" max="5638" width="3.7109375" style="446" customWidth="1"/>
    <col min="5639" max="5639" width="22" style="446" customWidth="1"/>
    <col min="5640" max="5640" width="5.5703125" style="446" customWidth="1"/>
    <col min="5641" max="5642" width="3.7109375" style="446" customWidth="1"/>
    <col min="5643" max="5643" width="22" style="446" customWidth="1"/>
    <col min="5644" max="5644" width="5.5703125" style="446" customWidth="1"/>
    <col min="5645" max="5646" width="3.7109375" style="446" customWidth="1"/>
    <col min="5647" max="5647" width="22" style="446" customWidth="1"/>
    <col min="5648" max="5649" width="15.7109375" style="446" customWidth="1"/>
    <col min="5650" max="5650" width="11.7109375" style="446" customWidth="1"/>
    <col min="5651" max="5651" width="6.42578125" style="446" bestFit="1" customWidth="1"/>
    <col min="5652" max="5652" width="11.7109375" style="446" customWidth="1"/>
    <col min="5653" max="5653" width="0" style="446" hidden="1" customWidth="1"/>
    <col min="5654" max="5654" width="3.7109375" style="446" customWidth="1"/>
    <col min="5655" max="5655" width="11.140625" style="446" bestFit="1" customWidth="1"/>
    <col min="5656" max="5657" width="10.5703125" style="446"/>
    <col min="5658" max="5658" width="13.42578125" style="446" customWidth="1"/>
    <col min="5659" max="5878" width="10.5703125" style="446"/>
    <col min="5879" max="5886" width="0" style="446" hidden="1" customWidth="1"/>
    <col min="5887" max="5889" width="3.7109375" style="446" customWidth="1"/>
    <col min="5890" max="5890" width="12.7109375" style="446" customWidth="1"/>
    <col min="5891" max="5891" width="47.42578125" style="446" customWidth="1"/>
    <col min="5892" max="5892" width="5.5703125" style="446" customWidth="1"/>
    <col min="5893" max="5894" width="3.7109375" style="446" customWidth="1"/>
    <col min="5895" max="5895" width="22" style="446" customWidth="1"/>
    <col min="5896" max="5896" width="5.5703125" style="446" customWidth="1"/>
    <col min="5897" max="5898" width="3.7109375" style="446" customWidth="1"/>
    <col min="5899" max="5899" width="22" style="446" customWidth="1"/>
    <col min="5900" max="5900" width="5.5703125" style="446" customWidth="1"/>
    <col min="5901" max="5902" width="3.7109375" style="446" customWidth="1"/>
    <col min="5903" max="5903" width="22" style="446" customWidth="1"/>
    <col min="5904" max="5905" width="15.7109375" style="446" customWidth="1"/>
    <col min="5906" max="5906" width="11.7109375" style="446" customWidth="1"/>
    <col min="5907" max="5907" width="6.42578125" style="446" bestFit="1" customWidth="1"/>
    <col min="5908" max="5908" width="11.7109375" style="446" customWidth="1"/>
    <col min="5909" max="5909" width="0" style="446" hidden="1" customWidth="1"/>
    <col min="5910" max="5910" width="3.7109375" style="446" customWidth="1"/>
    <col min="5911" max="5911" width="11.140625" style="446" bestFit="1" customWidth="1"/>
    <col min="5912" max="5913" width="10.5703125" style="446"/>
    <col min="5914" max="5914" width="13.42578125" style="446" customWidth="1"/>
    <col min="5915" max="6134" width="10.5703125" style="446"/>
    <col min="6135" max="6142" width="0" style="446" hidden="1" customWidth="1"/>
    <col min="6143" max="6145" width="3.7109375" style="446" customWidth="1"/>
    <col min="6146" max="6146" width="12.7109375" style="446" customWidth="1"/>
    <col min="6147" max="6147" width="47.42578125" style="446" customWidth="1"/>
    <col min="6148" max="6148" width="5.5703125" style="446" customWidth="1"/>
    <col min="6149" max="6150" width="3.7109375" style="446" customWidth="1"/>
    <col min="6151" max="6151" width="22" style="446" customWidth="1"/>
    <col min="6152" max="6152" width="5.5703125" style="446" customWidth="1"/>
    <col min="6153" max="6154" width="3.7109375" style="446" customWidth="1"/>
    <col min="6155" max="6155" width="22" style="446" customWidth="1"/>
    <col min="6156" max="6156" width="5.5703125" style="446" customWidth="1"/>
    <col min="6157" max="6158" width="3.7109375" style="446" customWidth="1"/>
    <col min="6159" max="6159" width="22" style="446" customWidth="1"/>
    <col min="6160" max="6161" width="15.7109375" style="446" customWidth="1"/>
    <col min="6162" max="6162" width="11.7109375" style="446" customWidth="1"/>
    <col min="6163" max="6163" width="6.42578125" style="446" bestFit="1" customWidth="1"/>
    <col min="6164" max="6164" width="11.7109375" style="446" customWidth="1"/>
    <col min="6165" max="6165" width="0" style="446" hidden="1" customWidth="1"/>
    <col min="6166" max="6166" width="3.7109375" style="446" customWidth="1"/>
    <col min="6167" max="6167" width="11.140625" style="446" bestFit="1" customWidth="1"/>
    <col min="6168" max="6169" width="10.5703125" style="446"/>
    <col min="6170" max="6170" width="13.42578125" style="446" customWidth="1"/>
    <col min="6171" max="6390" width="10.5703125" style="446"/>
    <col min="6391" max="6398" width="0" style="446" hidden="1" customWidth="1"/>
    <col min="6399" max="6401" width="3.7109375" style="446" customWidth="1"/>
    <col min="6402" max="6402" width="12.7109375" style="446" customWidth="1"/>
    <col min="6403" max="6403" width="47.42578125" style="446" customWidth="1"/>
    <col min="6404" max="6404" width="5.5703125" style="446" customWidth="1"/>
    <col min="6405" max="6406" width="3.7109375" style="446" customWidth="1"/>
    <col min="6407" max="6407" width="22" style="446" customWidth="1"/>
    <col min="6408" max="6408" width="5.5703125" style="446" customWidth="1"/>
    <col min="6409" max="6410" width="3.7109375" style="446" customWidth="1"/>
    <col min="6411" max="6411" width="22" style="446" customWidth="1"/>
    <col min="6412" max="6412" width="5.5703125" style="446" customWidth="1"/>
    <col min="6413" max="6414" width="3.7109375" style="446" customWidth="1"/>
    <col min="6415" max="6415" width="22" style="446" customWidth="1"/>
    <col min="6416" max="6417" width="15.7109375" style="446" customWidth="1"/>
    <col min="6418" max="6418" width="11.7109375" style="446" customWidth="1"/>
    <col min="6419" max="6419" width="6.42578125" style="446" bestFit="1" customWidth="1"/>
    <col min="6420" max="6420" width="11.7109375" style="446" customWidth="1"/>
    <col min="6421" max="6421" width="0" style="446" hidden="1" customWidth="1"/>
    <col min="6422" max="6422" width="3.7109375" style="446" customWidth="1"/>
    <col min="6423" max="6423" width="11.140625" style="446" bestFit="1" customWidth="1"/>
    <col min="6424" max="6425" width="10.5703125" style="446"/>
    <col min="6426" max="6426" width="13.42578125" style="446" customWidth="1"/>
    <col min="6427" max="6646" width="10.5703125" style="446"/>
    <col min="6647" max="6654" width="0" style="446" hidden="1" customWidth="1"/>
    <col min="6655" max="6657" width="3.7109375" style="446" customWidth="1"/>
    <col min="6658" max="6658" width="12.7109375" style="446" customWidth="1"/>
    <col min="6659" max="6659" width="47.42578125" style="446" customWidth="1"/>
    <col min="6660" max="6660" width="5.5703125" style="446" customWidth="1"/>
    <col min="6661" max="6662" width="3.7109375" style="446" customWidth="1"/>
    <col min="6663" max="6663" width="22" style="446" customWidth="1"/>
    <col min="6664" max="6664" width="5.5703125" style="446" customWidth="1"/>
    <col min="6665" max="6666" width="3.7109375" style="446" customWidth="1"/>
    <col min="6667" max="6667" width="22" style="446" customWidth="1"/>
    <col min="6668" max="6668" width="5.5703125" style="446" customWidth="1"/>
    <col min="6669" max="6670" width="3.7109375" style="446" customWidth="1"/>
    <col min="6671" max="6671" width="22" style="446" customWidth="1"/>
    <col min="6672" max="6673" width="15.7109375" style="446" customWidth="1"/>
    <col min="6674" max="6674" width="11.7109375" style="446" customWidth="1"/>
    <col min="6675" max="6675" width="6.42578125" style="446" bestFit="1" customWidth="1"/>
    <col min="6676" max="6676" width="11.7109375" style="446" customWidth="1"/>
    <col min="6677" max="6677" width="0" style="446" hidden="1" customWidth="1"/>
    <col min="6678" max="6678" width="3.7109375" style="446" customWidth="1"/>
    <col min="6679" max="6679" width="11.140625" style="446" bestFit="1" customWidth="1"/>
    <col min="6680" max="6681" width="10.5703125" style="446"/>
    <col min="6682" max="6682" width="13.42578125" style="446" customWidth="1"/>
    <col min="6683" max="6902" width="10.5703125" style="446"/>
    <col min="6903" max="6910" width="0" style="446" hidden="1" customWidth="1"/>
    <col min="6911" max="6913" width="3.7109375" style="446" customWidth="1"/>
    <col min="6914" max="6914" width="12.7109375" style="446" customWidth="1"/>
    <col min="6915" max="6915" width="47.42578125" style="446" customWidth="1"/>
    <col min="6916" max="6916" width="5.5703125" style="446" customWidth="1"/>
    <col min="6917" max="6918" width="3.7109375" style="446" customWidth="1"/>
    <col min="6919" max="6919" width="22" style="446" customWidth="1"/>
    <col min="6920" max="6920" width="5.5703125" style="446" customWidth="1"/>
    <col min="6921" max="6922" width="3.7109375" style="446" customWidth="1"/>
    <col min="6923" max="6923" width="22" style="446" customWidth="1"/>
    <col min="6924" max="6924" width="5.5703125" style="446" customWidth="1"/>
    <col min="6925" max="6926" width="3.7109375" style="446" customWidth="1"/>
    <col min="6927" max="6927" width="22" style="446" customWidth="1"/>
    <col min="6928" max="6929" width="15.7109375" style="446" customWidth="1"/>
    <col min="6930" max="6930" width="11.7109375" style="446" customWidth="1"/>
    <col min="6931" max="6931" width="6.42578125" style="446" bestFit="1" customWidth="1"/>
    <col min="6932" max="6932" width="11.7109375" style="446" customWidth="1"/>
    <col min="6933" max="6933" width="0" style="446" hidden="1" customWidth="1"/>
    <col min="6934" max="6934" width="3.7109375" style="446" customWidth="1"/>
    <col min="6935" max="6935" width="11.140625" style="446" bestFit="1" customWidth="1"/>
    <col min="6936" max="6937" width="10.5703125" style="446"/>
    <col min="6938" max="6938" width="13.42578125" style="446" customWidth="1"/>
    <col min="6939" max="7158" width="10.5703125" style="446"/>
    <col min="7159" max="7166" width="0" style="446" hidden="1" customWidth="1"/>
    <col min="7167" max="7169" width="3.7109375" style="446" customWidth="1"/>
    <col min="7170" max="7170" width="12.7109375" style="446" customWidth="1"/>
    <col min="7171" max="7171" width="47.42578125" style="446" customWidth="1"/>
    <col min="7172" max="7172" width="5.5703125" style="446" customWidth="1"/>
    <col min="7173" max="7174" width="3.7109375" style="446" customWidth="1"/>
    <col min="7175" max="7175" width="22" style="446" customWidth="1"/>
    <col min="7176" max="7176" width="5.5703125" style="446" customWidth="1"/>
    <col min="7177" max="7178" width="3.7109375" style="446" customWidth="1"/>
    <col min="7179" max="7179" width="22" style="446" customWidth="1"/>
    <col min="7180" max="7180" width="5.5703125" style="446" customWidth="1"/>
    <col min="7181" max="7182" width="3.7109375" style="446" customWidth="1"/>
    <col min="7183" max="7183" width="22" style="446" customWidth="1"/>
    <col min="7184" max="7185" width="15.7109375" style="446" customWidth="1"/>
    <col min="7186" max="7186" width="11.7109375" style="446" customWidth="1"/>
    <col min="7187" max="7187" width="6.42578125" style="446" bestFit="1" customWidth="1"/>
    <col min="7188" max="7188" width="11.7109375" style="446" customWidth="1"/>
    <col min="7189" max="7189" width="0" style="446" hidden="1" customWidth="1"/>
    <col min="7190" max="7190" width="3.7109375" style="446" customWidth="1"/>
    <col min="7191" max="7191" width="11.140625" style="446" bestFit="1" customWidth="1"/>
    <col min="7192" max="7193" width="10.5703125" style="446"/>
    <col min="7194" max="7194" width="13.42578125" style="446" customWidth="1"/>
    <col min="7195" max="7414" width="10.5703125" style="446"/>
    <col min="7415" max="7422" width="0" style="446" hidden="1" customWidth="1"/>
    <col min="7423" max="7425" width="3.7109375" style="446" customWidth="1"/>
    <col min="7426" max="7426" width="12.7109375" style="446" customWidth="1"/>
    <col min="7427" max="7427" width="47.42578125" style="446" customWidth="1"/>
    <col min="7428" max="7428" width="5.5703125" style="446" customWidth="1"/>
    <col min="7429" max="7430" width="3.7109375" style="446" customWidth="1"/>
    <col min="7431" max="7431" width="22" style="446" customWidth="1"/>
    <col min="7432" max="7432" width="5.5703125" style="446" customWidth="1"/>
    <col min="7433" max="7434" width="3.7109375" style="446" customWidth="1"/>
    <col min="7435" max="7435" width="22" style="446" customWidth="1"/>
    <col min="7436" max="7436" width="5.5703125" style="446" customWidth="1"/>
    <col min="7437" max="7438" width="3.7109375" style="446" customWidth="1"/>
    <col min="7439" max="7439" width="22" style="446" customWidth="1"/>
    <col min="7440" max="7441" width="15.7109375" style="446" customWidth="1"/>
    <col min="7442" max="7442" width="11.7109375" style="446" customWidth="1"/>
    <col min="7443" max="7443" width="6.42578125" style="446" bestFit="1" customWidth="1"/>
    <col min="7444" max="7444" width="11.7109375" style="446" customWidth="1"/>
    <col min="7445" max="7445" width="0" style="446" hidden="1" customWidth="1"/>
    <col min="7446" max="7446" width="3.7109375" style="446" customWidth="1"/>
    <col min="7447" max="7447" width="11.140625" style="446" bestFit="1" customWidth="1"/>
    <col min="7448" max="7449" width="10.5703125" style="446"/>
    <col min="7450" max="7450" width="13.42578125" style="446" customWidth="1"/>
    <col min="7451" max="7670" width="10.5703125" style="446"/>
    <col min="7671" max="7678" width="0" style="446" hidden="1" customWidth="1"/>
    <col min="7679" max="7681" width="3.7109375" style="446" customWidth="1"/>
    <col min="7682" max="7682" width="12.7109375" style="446" customWidth="1"/>
    <col min="7683" max="7683" width="47.42578125" style="446" customWidth="1"/>
    <col min="7684" max="7684" width="5.5703125" style="446" customWidth="1"/>
    <col min="7685" max="7686" width="3.7109375" style="446" customWidth="1"/>
    <col min="7687" max="7687" width="22" style="446" customWidth="1"/>
    <col min="7688" max="7688" width="5.5703125" style="446" customWidth="1"/>
    <col min="7689" max="7690" width="3.7109375" style="446" customWidth="1"/>
    <col min="7691" max="7691" width="22" style="446" customWidth="1"/>
    <col min="7692" max="7692" width="5.5703125" style="446" customWidth="1"/>
    <col min="7693" max="7694" width="3.7109375" style="446" customWidth="1"/>
    <col min="7695" max="7695" width="22" style="446" customWidth="1"/>
    <col min="7696" max="7697" width="15.7109375" style="446" customWidth="1"/>
    <col min="7698" max="7698" width="11.7109375" style="446" customWidth="1"/>
    <col min="7699" max="7699" width="6.42578125" style="446" bestFit="1" customWidth="1"/>
    <col min="7700" max="7700" width="11.7109375" style="446" customWidth="1"/>
    <col min="7701" max="7701" width="0" style="446" hidden="1" customWidth="1"/>
    <col min="7702" max="7702" width="3.7109375" style="446" customWidth="1"/>
    <col min="7703" max="7703" width="11.140625" style="446" bestFit="1" customWidth="1"/>
    <col min="7704" max="7705" width="10.5703125" style="446"/>
    <col min="7706" max="7706" width="13.42578125" style="446" customWidth="1"/>
    <col min="7707" max="7926" width="10.5703125" style="446"/>
    <col min="7927" max="7934" width="0" style="446" hidden="1" customWidth="1"/>
    <col min="7935" max="7937" width="3.7109375" style="446" customWidth="1"/>
    <col min="7938" max="7938" width="12.7109375" style="446" customWidth="1"/>
    <col min="7939" max="7939" width="47.42578125" style="446" customWidth="1"/>
    <col min="7940" max="7940" width="5.5703125" style="446" customWidth="1"/>
    <col min="7941" max="7942" width="3.7109375" style="446" customWidth="1"/>
    <col min="7943" max="7943" width="22" style="446" customWidth="1"/>
    <col min="7944" max="7944" width="5.5703125" style="446" customWidth="1"/>
    <col min="7945" max="7946" width="3.7109375" style="446" customWidth="1"/>
    <col min="7947" max="7947" width="22" style="446" customWidth="1"/>
    <col min="7948" max="7948" width="5.5703125" style="446" customWidth="1"/>
    <col min="7949" max="7950" width="3.7109375" style="446" customWidth="1"/>
    <col min="7951" max="7951" width="22" style="446" customWidth="1"/>
    <col min="7952" max="7953" width="15.7109375" style="446" customWidth="1"/>
    <col min="7954" max="7954" width="11.7109375" style="446" customWidth="1"/>
    <col min="7955" max="7955" width="6.42578125" style="446" bestFit="1" customWidth="1"/>
    <col min="7956" max="7956" width="11.7109375" style="446" customWidth="1"/>
    <col min="7957" max="7957" width="0" style="446" hidden="1" customWidth="1"/>
    <col min="7958" max="7958" width="3.7109375" style="446" customWidth="1"/>
    <col min="7959" max="7959" width="11.140625" style="446" bestFit="1" customWidth="1"/>
    <col min="7960" max="7961" width="10.5703125" style="446"/>
    <col min="7962" max="7962" width="13.42578125" style="446" customWidth="1"/>
    <col min="7963" max="8182" width="10.5703125" style="446"/>
    <col min="8183" max="8190" width="0" style="446" hidden="1" customWidth="1"/>
    <col min="8191" max="8193" width="3.7109375" style="446" customWidth="1"/>
    <col min="8194" max="8194" width="12.7109375" style="446" customWidth="1"/>
    <col min="8195" max="8195" width="47.42578125" style="446" customWidth="1"/>
    <col min="8196" max="8196" width="5.5703125" style="446" customWidth="1"/>
    <col min="8197" max="8198" width="3.7109375" style="446" customWidth="1"/>
    <col min="8199" max="8199" width="22" style="446" customWidth="1"/>
    <col min="8200" max="8200" width="5.5703125" style="446" customWidth="1"/>
    <col min="8201" max="8202" width="3.7109375" style="446" customWidth="1"/>
    <col min="8203" max="8203" width="22" style="446" customWidth="1"/>
    <col min="8204" max="8204" width="5.5703125" style="446" customWidth="1"/>
    <col min="8205" max="8206" width="3.7109375" style="446" customWidth="1"/>
    <col min="8207" max="8207" width="22" style="446" customWidth="1"/>
    <col min="8208" max="8209" width="15.7109375" style="446" customWidth="1"/>
    <col min="8210" max="8210" width="11.7109375" style="446" customWidth="1"/>
    <col min="8211" max="8211" width="6.42578125" style="446" bestFit="1" customWidth="1"/>
    <col min="8212" max="8212" width="11.7109375" style="446" customWidth="1"/>
    <col min="8213" max="8213" width="0" style="446" hidden="1" customWidth="1"/>
    <col min="8214" max="8214" width="3.7109375" style="446" customWidth="1"/>
    <col min="8215" max="8215" width="11.140625" style="446" bestFit="1" customWidth="1"/>
    <col min="8216" max="8217" width="10.5703125" style="446"/>
    <col min="8218" max="8218" width="13.42578125" style="446" customWidth="1"/>
    <col min="8219" max="8438" width="10.5703125" style="446"/>
    <col min="8439" max="8446" width="0" style="446" hidden="1" customWidth="1"/>
    <col min="8447" max="8449" width="3.7109375" style="446" customWidth="1"/>
    <col min="8450" max="8450" width="12.7109375" style="446" customWidth="1"/>
    <col min="8451" max="8451" width="47.42578125" style="446" customWidth="1"/>
    <col min="8452" max="8452" width="5.5703125" style="446" customWidth="1"/>
    <col min="8453" max="8454" width="3.7109375" style="446" customWidth="1"/>
    <col min="8455" max="8455" width="22" style="446" customWidth="1"/>
    <col min="8456" max="8456" width="5.5703125" style="446" customWidth="1"/>
    <col min="8457" max="8458" width="3.7109375" style="446" customWidth="1"/>
    <col min="8459" max="8459" width="22" style="446" customWidth="1"/>
    <col min="8460" max="8460" width="5.5703125" style="446" customWidth="1"/>
    <col min="8461" max="8462" width="3.7109375" style="446" customWidth="1"/>
    <col min="8463" max="8463" width="22" style="446" customWidth="1"/>
    <col min="8464" max="8465" width="15.7109375" style="446" customWidth="1"/>
    <col min="8466" max="8466" width="11.7109375" style="446" customWidth="1"/>
    <col min="8467" max="8467" width="6.42578125" style="446" bestFit="1" customWidth="1"/>
    <col min="8468" max="8468" width="11.7109375" style="446" customWidth="1"/>
    <col min="8469" max="8469" width="0" style="446" hidden="1" customWidth="1"/>
    <col min="8470" max="8470" width="3.7109375" style="446" customWidth="1"/>
    <col min="8471" max="8471" width="11.140625" style="446" bestFit="1" customWidth="1"/>
    <col min="8472" max="8473" width="10.5703125" style="446"/>
    <col min="8474" max="8474" width="13.42578125" style="446" customWidth="1"/>
    <col min="8475" max="8694" width="10.5703125" style="446"/>
    <col min="8695" max="8702" width="0" style="446" hidden="1" customWidth="1"/>
    <col min="8703" max="8705" width="3.7109375" style="446" customWidth="1"/>
    <col min="8706" max="8706" width="12.7109375" style="446" customWidth="1"/>
    <col min="8707" max="8707" width="47.42578125" style="446" customWidth="1"/>
    <col min="8708" max="8708" width="5.5703125" style="446" customWidth="1"/>
    <col min="8709" max="8710" width="3.7109375" style="446" customWidth="1"/>
    <col min="8711" max="8711" width="22" style="446" customWidth="1"/>
    <col min="8712" max="8712" width="5.5703125" style="446" customWidth="1"/>
    <col min="8713" max="8714" width="3.7109375" style="446" customWidth="1"/>
    <col min="8715" max="8715" width="22" style="446" customWidth="1"/>
    <col min="8716" max="8716" width="5.5703125" style="446" customWidth="1"/>
    <col min="8717" max="8718" width="3.7109375" style="446" customWidth="1"/>
    <col min="8719" max="8719" width="22" style="446" customWidth="1"/>
    <col min="8720" max="8721" width="15.7109375" style="446" customWidth="1"/>
    <col min="8722" max="8722" width="11.7109375" style="446" customWidth="1"/>
    <col min="8723" max="8723" width="6.42578125" style="446" bestFit="1" customWidth="1"/>
    <col min="8724" max="8724" width="11.7109375" style="446" customWidth="1"/>
    <col min="8725" max="8725" width="0" style="446" hidden="1" customWidth="1"/>
    <col min="8726" max="8726" width="3.7109375" style="446" customWidth="1"/>
    <col min="8727" max="8727" width="11.140625" style="446" bestFit="1" customWidth="1"/>
    <col min="8728" max="8729" width="10.5703125" style="446"/>
    <col min="8730" max="8730" width="13.42578125" style="446" customWidth="1"/>
    <col min="8731" max="8950" width="10.5703125" style="446"/>
    <col min="8951" max="8958" width="0" style="446" hidden="1" customWidth="1"/>
    <col min="8959" max="8961" width="3.7109375" style="446" customWidth="1"/>
    <col min="8962" max="8962" width="12.7109375" style="446" customWidth="1"/>
    <col min="8963" max="8963" width="47.42578125" style="446" customWidth="1"/>
    <col min="8964" max="8964" width="5.5703125" style="446" customWidth="1"/>
    <col min="8965" max="8966" width="3.7109375" style="446" customWidth="1"/>
    <col min="8967" max="8967" width="22" style="446" customWidth="1"/>
    <col min="8968" max="8968" width="5.5703125" style="446" customWidth="1"/>
    <col min="8969" max="8970" width="3.7109375" style="446" customWidth="1"/>
    <col min="8971" max="8971" width="22" style="446" customWidth="1"/>
    <col min="8972" max="8972" width="5.5703125" style="446" customWidth="1"/>
    <col min="8973" max="8974" width="3.7109375" style="446" customWidth="1"/>
    <col min="8975" max="8975" width="22" style="446" customWidth="1"/>
    <col min="8976" max="8977" width="15.7109375" style="446" customWidth="1"/>
    <col min="8978" max="8978" width="11.7109375" style="446" customWidth="1"/>
    <col min="8979" max="8979" width="6.42578125" style="446" bestFit="1" customWidth="1"/>
    <col min="8980" max="8980" width="11.7109375" style="446" customWidth="1"/>
    <col min="8981" max="8981" width="0" style="446" hidden="1" customWidth="1"/>
    <col min="8982" max="8982" width="3.7109375" style="446" customWidth="1"/>
    <col min="8983" max="8983" width="11.140625" style="446" bestFit="1" customWidth="1"/>
    <col min="8984" max="8985" width="10.5703125" style="446"/>
    <col min="8986" max="8986" width="13.42578125" style="446" customWidth="1"/>
    <col min="8987" max="9206" width="10.5703125" style="446"/>
    <col min="9207" max="9214" width="0" style="446" hidden="1" customWidth="1"/>
    <col min="9215" max="9217" width="3.7109375" style="446" customWidth="1"/>
    <col min="9218" max="9218" width="12.7109375" style="446" customWidth="1"/>
    <col min="9219" max="9219" width="47.42578125" style="446" customWidth="1"/>
    <col min="9220" max="9220" width="5.5703125" style="446" customWidth="1"/>
    <col min="9221" max="9222" width="3.7109375" style="446" customWidth="1"/>
    <col min="9223" max="9223" width="22" style="446" customWidth="1"/>
    <col min="9224" max="9224" width="5.5703125" style="446" customWidth="1"/>
    <col min="9225" max="9226" width="3.7109375" style="446" customWidth="1"/>
    <col min="9227" max="9227" width="22" style="446" customWidth="1"/>
    <col min="9228" max="9228" width="5.5703125" style="446" customWidth="1"/>
    <col min="9229" max="9230" width="3.7109375" style="446" customWidth="1"/>
    <col min="9231" max="9231" width="22" style="446" customWidth="1"/>
    <col min="9232" max="9233" width="15.7109375" style="446" customWidth="1"/>
    <col min="9234" max="9234" width="11.7109375" style="446" customWidth="1"/>
    <col min="9235" max="9235" width="6.42578125" style="446" bestFit="1" customWidth="1"/>
    <col min="9236" max="9236" width="11.7109375" style="446" customWidth="1"/>
    <col min="9237" max="9237" width="0" style="446" hidden="1" customWidth="1"/>
    <col min="9238" max="9238" width="3.7109375" style="446" customWidth="1"/>
    <col min="9239" max="9239" width="11.140625" style="446" bestFit="1" customWidth="1"/>
    <col min="9240" max="9241" width="10.5703125" style="446"/>
    <col min="9242" max="9242" width="13.42578125" style="446" customWidth="1"/>
    <col min="9243" max="9462" width="10.5703125" style="446"/>
    <col min="9463" max="9470" width="0" style="446" hidden="1" customWidth="1"/>
    <col min="9471" max="9473" width="3.7109375" style="446" customWidth="1"/>
    <col min="9474" max="9474" width="12.7109375" style="446" customWidth="1"/>
    <col min="9475" max="9475" width="47.42578125" style="446" customWidth="1"/>
    <col min="9476" max="9476" width="5.5703125" style="446" customWidth="1"/>
    <col min="9477" max="9478" width="3.7109375" style="446" customWidth="1"/>
    <col min="9479" max="9479" width="22" style="446" customWidth="1"/>
    <col min="9480" max="9480" width="5.5703125" style="446" customWidth="1"/>
    <col min="9481" max="9482" width="3.7109375" style="446" customWidth="1"/>
    <col min="9483" max="9483" width="22" style="446" customWidth="1"/>
    <col min="9484" max="9484" width="5.5703125" style="446" customWidth="1"/>
    <col min="9485" max="9486" width="3.7109375" style="446" customWidth="1"/>
    <col min="9487" max="9487" width="22" style="446" customWidth="1"/>
    <col min="9488" max="9489" width="15.7109375" style="446" customWidth="1"/>
    <col min="9490" max="9490" width="11.7109375" style="446" customWidth="1"/>
    <col min="9491" max="9491" width="6.42578125" style="446" bestFit="1" customWidth="1"/>
    <col min="9492" max="9492" width="11.7109375" style="446" customWidth="1"/>
    <col min="9493" max="9493" width="0" style="446" hidden="1" customWidth="1"/>
    <col min="9494" max="9494" width="3.7109375" style="446" customWidth="1"/>
    <col min="9495" max="9495" width="11.140625" style="446" bestFit="1" customWidth="1"/>
    <col min="9496" max="9497" width="10.5703125" style="446"/>
    <col min="9498" max="9498" width="13.42578125" style="446" customWidth="1"/>
    <col min="9499" max="9718" width="10.5703125" style="446"/>
    <col min="9719" max="9726" width="0" style="446" hidden="1" customWidth="1"/>
    <col min="9727" max="9729" width="3.7109375" style="446" customWidth="1"/>
    <col min="9730" max="9730" width="12.7109375" style="446" customWidth="1"/>
    <col min="9731" max="9731" width="47.42578125" style="446" customWidth="1"/>
    <col min="9732" max="9732" width="5.5703125" style="446" customWidth="1"/>
    <col min="9733" max="9734" width="3.7109375" style="446" customWidth="1"/>
    <col min="9735" max="9735" width="22" style="446" customWidth="1"/>
    <col min="9736" max="9736" width="5.5703125" style="446" customWidth="1"/>
    <col min="9737" max="9738" width="3.7109375" style="446" customWidth="1"/>
    <col min="9739" max="9739" width="22" style="446" customWidth="1"/>
    <col min="9740" max="9740" width="5.5703125" style="446" customWidth="1"/>
    <col min="9741" max="9742" width="3.7109375" style="446" customWidth="1"/>
    <col min="9743" max="9743" width="22" style="446" customWidth="1"/>
    <col min="9744" max="9745" width="15.7109375" style="446" customWidth="1"/>
    <col min="9746" max="9746" width="11.7109375" style="446" customWidth="1"/>
    <col min="9747" max="9747" width="6.42578125" style="446" bestFit="1" customWidth="1"/>
    <col min="9748" max="9748" width="11.7109375" style="446" customWidth="1"/>
    <col min="9749" max="9749" width="0" style="446" hidden="1" customWidth="1"/>
    <col min="9750" max="9750" width="3.7109375" style="446" customWidth="1"/>
    <col min="9751" max="9751" width="11.140625" style="446" bestFit="1" customWidth="1"/>
    <col min="9752" max="9753" width="10.5703125" style="446"/>
    <col min="9754" max="9754" width="13.42578125" style="446" customWidth="1"/>
    <col min="9755" max="9974" width="10.5703125" style="446"/>
    <col min="9975" max="9982" width="0" style="446" hidden="1" customWidth="1"/>
    <col min="9983" max="9985" width="3.7109375" style="446" customWidth="1"/>
    <col min="9986" max="9986" width="12.7109375" style="446" customWidth="1"/>
    <col min="9987" max="9987" width="47.42578125" style="446" customWidth="1"/>
    <col min="9988" max="9988" width="5.5703125" style="446" customWidth="1"/>
    <col min="9989" max="9990" width="3.7109375" style="446" customWidth="1"/>
    <col min="9991" max="9991" width="22" style="446" customWidth="1"/>
    <col min="9992" max="9992" width="5.5703125" style="446" customWidth="1"/>
    <col min="9993" max="9994" width="3.7109375" style="446" customWidth="1"/>
    <col min="9995" max="9995" width="22" style="446" customWidth="1"/>
    <col min="9996" max="9996" width="5.5703125" style="446" customWidth="1"/>
    <col min="9997" max="9998" width="3.7109375" style="446" customWidth="1"/>
    <col min="9999" max="9999" width="22" style="446" customWidth="1"/>
    <col min="10000" max="10001" width="15.7109375" style="446" customWidth="1"/>
    <col min="10002" max="10002" width="11.7109375" style="446" customWidth="1"/>
    <col min="10003" max="10003" width="6.42578125" style="446" bestFit="1" customWidth="1"/>
    <col min="10004" max="10004" width="11.7109375" style="446" customWidth="1"/>
    <col min="10005" max="10005" width="0" style="446" hidden="1" customWidth="1"/>
    <col min="10006" max="10006" width="3.7109375" style="446" customWidth="1"/>
    <col min="10007" max="10007" width="11.140625" style="446" bestFit="1" customWidth="1"/>
    <col min="10008" max="10009" width="10.5703125" style="446"/>
    <col min="10010" max="10010" width="13.42578125" style="446" customWidth="1"/>
    <col min="10011" max="10230" width="10.5703125" style="446"/>
    <col min="10231" max="10238" width="0" style="446" hidden="1" customWidth="1"/>
    <col min="10239" max="10241" width="3.7109375" style="446" customWidth="1"/>
    <col min="10242" max="10242" width="12.7109375" style="446" customWidth="1"/>
    <col min="10243" max="10243" width="47.42578125" style="446" customWidth="1"/>
    <col min="10244" max="10244" width="5.5703125" style="446" customWidth="1"/>
    <col min="10245" max="10246" width="3.7109375" style="446" customWidth="1"/>
    <col min="10247" max="10247" width="22" style="446" customWidth="1"/>
    <col min="10248" max="10248" width="5.5703125" style="446" customWidth="1"/>
    <col min="10249" max="10250" width="3.7109375" style="446" customWidth="1"/>
    <col min="10251" max="10251" width="22" style="446" customWidth="1"/>
    <col min="10252" max="10252" width="5.5703125" style="446" customWidth="1"/>
    <col min="10253" max="10254" width="3.7109375" style="446" customWidth="1"/>
    <col min="10255" max="10255" width="22" style="446" customWidth="1"/>
    <col min="10256" max="10257" width="15.7109375" style="446" customWidth="1"/>
    <col min="10258" max="10258" width="11.7109375" style="446" customWidth="1"/>
    <col min="10259" max="10259" width="6.42578125" style="446" bestFit="1" customWidth="1"/>
    <col min="10260" max="10260" width="11.7109375" style="446" customWidth="1"/>
    <col min="10261" max="10261" width="0" style="446" hidden="1" customWidth="1"/>
    <col min="10262" max="10262" width="3.7109375" style="446" customWidth="1"/>
    <col min="10263" max="10263" width="11.140625" style="446" bestFit="1" customWidth="1"/>
    <col min="10264" max="10265" width="10.5703125" style="446"/>
    <col min="10266" max="10266" width="13.42578125" style="446" customWidth="1"/>
    <col min="10267" max="10486" width="10.5703125" style="446"/>
    <col min="10487" max="10494" width="0" style="446" hidden="1" customWidth="1"/>
    <col min="10495" max="10497" width="3.7109375" style="446" customWidth="1"/>
    <col min="10498" max="10498" width="12.7109375" style="446" customWidth="1"/>
    <col min="10499" max="10499" width="47.42578125" style="446" customWidth="1"/>
    <col min="10500" max="10500" width="5.5703125" style="446" customWidth="1"/>
    <col min="10501" max="10502" width="3.7109375" style="446" customWidth="1"/>
    <col min="10503" max="10503" width="22" style="446" customWidth="1"/>
    <col min="10504" max="10504" width="5.5703125" style="446" customWidth="1"/>
    <col min="10505" max="10506" width="3.7109375" style="446" customWidth="1"/>
    <col min="10507" max="10507" width="22" style="446" customWidth="1"/>
    <col min="10508" max="10508" width="5.5703125" style="446" customWidth="1"/>
    <col min="10509" max="10510" width="3.7109375" style="446" customWidth="1"/>
    <col min="10511" max="10511" width="22" style="446" customWidth="1"/>
    <col min="10512" max="10513" width="15.7109375" style="446" customWidth="1"/>
    <col min="10514" max="10514" width="11.7109375" style="446" customWidth="1"/>
    <col min="10515" max="10515" width="6.42578125" style="446" bestFit="1" customWidth="1"/>
    <col min="10516" max="10516" width="11.7109375" style="446" customWidth="1"/>
    <col min="10517" max="10517" width="0" style="446" hidden="1" customWidth="1"/>
    <col min="10518" max="10518" width="3.7109375" style="446" customWidth="1"/>
    <col min="10519" max="10519" width="11.140625" style="446" bestFit="1" customWidth="1"/>
    <col min="10520" max="10521" width="10.5703125" style="446"/>
    <col min="10522" max="10522" width="13.42578125" style="446" customWidth="1"/>
    <col min="10523" max="10742" width="10.5703125" style="446"/>
    <col min="10743" max="10750" width="0" style="446" hidden="1" customWidth="1"/>
    <col min="10751" max="10753" width="3.7109375" style="446" customWidth="1"/>
    <col min="10754" max="10754" width="12.7109375" style="446" customWidth="1"/>
    <col min="10755" max="10755" width="47.42578125" style="446" customWidth="1"/>
    <col min="10756" max="10756" width="5.5703125" style="446" customWidth="1"/>
    <col min="10757" max="10758" width="3.7109375" style="446" customWidth="1"/>
    <col min="10759" max="10759" width="22" style="446" customWidth="1"/>
    <col min="10760" max="10760" width="5.5703125" style="446" customWidth="1"/>
    <col min="10761" max="10762" width="3.7109375" style="446" customWidth="1"/>
    <col min="10763" max="10763" width="22" style="446" customWidth="1"/>
    <col min="10764" max="10764" width="5.5703125" style="446" customWidth="1"/>
    <col min="10765" max="10766" width="3.7109375" style="446" customWidth="1"/>
    <col min="10767" max="10767" width="22" style="446" customWidth="1"/>
    <col min="10768" max="10769" width="15.7109375" style="446" customWidth="1"/>
    <col min="10770" max="10770" width="11.7109375" style="446" customWidth="1"/>
    <col min="10771" max="10771" width="6.42578125" style="446" bestFit="1" customWidth="1"/>
    <col min="10772" max="10772" width="11.7109375" style="446" customWidth="1"/>
    <col min="10773" max="10773" width="0" style="446" hidden="1" customWidth="1"/>
    <col min="10774" max="10774" width="3.7109375" style="446" customWidth="1"/>
    <col min="10775" max="10775" width="11.140625" style="446" bestFit="1" customWidth="1"/>
    <col min="10776" max="10777" width="10.5703125" style="446"/>
    <col min="10778" max="10778" width="13.42578125" style="446" customWidth="1"/>
    <col min="10779" max="10998" width="10.5703125" style="446"/>
    <col min="10999" max="11006" width="0" style="446" hidden="1" customWidth="1"/>
    <col min="11007" max="11009" width="3.7109375" style="446" customWidth="1"/>
    <col min="11010" max="11010" width="12.7109375" style="446" customWidth="1"/>
    <col min="11011" max="11011" width="47.42578125" style="446" customWidth="1"/>
    <col min="11012" max="11012" width="5.5703125" style="446" customWidth="1"/>
    <col min="11013" max="11014" width="3.7109375" style="446" customWidth="1"/>
    <col min="11015" max="11015" width="22" style="446" customWidth="1"/>
    <col min="11016" max="11016" width="5.5703125" style="446" customWidth="1"/>
    <col min="11017" max="11018" width="3.7109375" style="446" customWidth="1"/>
    <col min="11019" max="11019" width="22" style="446" customWidth="1"/>
    <col min="11020" max="11020" width="5.5703125" style="446" customWidth="1"/>
    <col min="11021" max="11022" width="3.7109375" style="446" customWidth="1"/>
    <col min="11023" max="11023" width="22" style="446" customWidth="1"/>
    <col min="11024" max="11025" width="15.7109375" style="446" customWidth="1"/>
    <col min="11026" max="11026" width="11.7109375" style="446" customWidth="1"/>
    <col min="11027" max="11027" width="6.42578125" style="446" bestFit="1" customWidth="1"/>
    <col min="11028" max="11028" width="11.7109375" style="446" customWidth="1"/>
    <col min="11029" max="11029" width="0" style="446" hidden="1" customWidth="1"/>
    <col min="11030" max="11030" width="3.7109375" style="446" customWidth="1"/>
    <col min="11031" max="11031" width="11.140625" style="446" bestFit="1" customWidth="1"/>
    <col min="11032" max="11033" width="10.5703125" style="446"/>
    <col min="11034" max="11034" width="13.42578125" style="446" customWidth="1"/>
    <col min="11035" max="11254" width="10.5703125" style="446"/>
    <col min="11255" max="11262" width="0" style="446" hidden="1" customWidth="1"/>
    <col min="11263" max="11265" width="3.7109375" style="446" customWidth="1"/>
    <col min="11266" max="11266" width="12.7109375" style="446" customWidth="1"/>
    <col min="11267" max="11267" width="47.42578125" style="446" customWidth="1"/>
    <col min="11268" max="11268" width="5.5703125" style="446" customWidth="1"/>
    <col min="11269" max="11270" width="3.7109375" style="446" customWidth="1"/>
    <col min="11271" max="11271" width="22" style="446" customWidth="1"/>
    <col min="11272" max="11272" width="5.5703125" style="446" customWidth="1"/>
    <col min="11273" max="11274" width="3.7109375" style="446" customWidth="1"/>
    <col min="11275" max="11275" width="22" style="446" customWidth="1"/>
    <col min="11276" max="11276" width="5.5703125" style="446" customWidth="1"/>
    <col min="11277" max="11278" width="3.7109375" style="446" customWidth="1"/>
    <col min="11279" max="11279" width="22" style="446" customWidth="1"/>
    <col min="11280" max="11281" width="15.7109375" style="446" customWidth="1"/>
    <col min="11282" max="11282" width="11.7109375" style="446" customWidth="1"/>
    <col min="11283" max="11283" width="6.42578125" style="446" bestFit="1" customWidth="1"/>
    <col min="11284" max="11284" width="11.7109375" style="446" customWidth="1"/>
    <col min="11285" max="11285" width="0" style="446" hidden="1" customWidth="1"/>
    <col min="11286" max="11286" width="3.7109375" style="446" customWidth="1"/>
    <col min="11287" max="11287" width="11.140625" style="446" bestFit="1" customWidth="1"/>
    <col min="11288" max="11289" width="10.5703125" style="446"/>
    <col min="11290" max="11290" width="13.42578125" style="446" customWidth="1"/>
    <col min="11291" max="11510" width="10.5703125" style="446"/>
    <col min="11511" max="11518" width="0" style="446" hidden="1" customWidth="1"/>
    <col min="11519" max="11521" width="3.7109375" style="446" customWidth="1"/>
    <col min="11522" max="11522" width="12.7109375" style="446" customWidth="1"/>
    <col min="11523" max="11523" width="47.42578125" style="446" customWidth="1"/>
    <col min="11524" max="11524" width="5.5703125" style="446" customWidth="1"/>
    <col min="11525" max="11526" width="3.7109375" style="446" customWidth="1"/>
    <col min="11527" max="11527" width="22" style="446" customWidth="1"/>
    <col min="11528" max="11528" width="5.5703125" style="446" customWidth="1"/>
    <col min="11529" max="11530" width="3.7109375" style="446" customWidth="1"/>
    <col min="11531" max="11531" width="22" style="446" customWidth="1"/>
    <col min="11532" max="11532" width="5.5703125" style="446" customWidth="1"/>
    <col min="11533" max="11534" width="3.7109375" style="446" customWidth="1"/>
    <col min="11535" max="11535" width="22" style="446" customWidth="1"/>
    <col min="11536" max="11537" width="15.7109375" style="446" customWidth="1"/>
    <col min="11538" max="11538" width="11.7109375" style="446" customWidth="1"/>
    <col min="11539" max="11539" width="6.42578125" style="446" bestFit="1" customWidth="1"/>
    <col min="11540" max="11540" width="11.7109375" style="446" customWidth="1"/>
    <col min="11541" max="11541" width="0" style="446" hidden="1" customWidth="1"/>
    <col min="11542" max="11542" width="3.7109375" style="446" customWidth="1"/>
    <col min="11543" max="11543" width="11.140625" style="446" bestFit="1" customWidth="1"/>
    <col min="11544" max="11545" width="10.5703125" style="446"/>
    <col min="11546" max="11546" width="13.42578125" style="446" customWidth="1"/>
    <col min="11547" max="11766" width="10.5703125" style="446"/>
    <col min="11767" max="11774" width="0" style="446" hidden="1" customWidth="1"/>
    <col min="11775" max="11777" width="3.7109375" style="446" customWidth="1"/>
    <col min="11778" max="11778" width="12.7109375" style="446" customWidth="1"/>
    <col min="11779" max="11779" width="47.42578125" style="446" customWidth="1"/>
    <col min="11780" max="11780" width="5.5703125" style="446" customWidth="1"/>
    <col min="11781" max="11782" width="3.7109375" style="446" customWidth="1"/>
    <col min="11783" max="11783" width="22" style="446" customWidth="1"/>
    <col min="11784" max="11784" width="5.5703125" style="446" customWidth="1"/>
    <col min="11785" max="11786" width="3.7109375" style="446" customWidth="1"/>
    <col min="11787" max="11787" width="22" style="446" customWidth="1"/>
    <col min="11788" max="11788" width="5.5703125" style="446" customWidth="1"/>
    <col min="11789" max="11790" width="3.7109375" style="446" customWidth="1"/>
    <col min="11791" max="11791" width="22" style="446" customWidth="1"/>
    <col min="11792" max="11793" width="15.7109375" style="446" customWidth="1"/>
    <col min="11794" max="11794" width="11.7109375" style="446" customWidth="1"/>
    <col min="11795" max="11795" width="6.42578125" style="446" bestFit="1" customWidth="1"/>
    <col min="11796" max="11796" width="11.7109375" style="446" customWidth="1"/>
    <col min="11797" max="11797" width="0" style="446" hidden="1" customWidth="1"/>
    <col min="11798" max="11798" width="3.7109375" style="446" customWidth="1"/>
    <col min="11799" max="11799" width="11.140625" style="446" bestFit="1" customWidth="1"/>
    <col min="11800" max="11801" width="10.5703125" style="446"/>
    <col min="11802" max="11802" width="13.42578125" style="446" customWidth="1"/>
    <col min="11803" max="12022" width="10.5703125" style="446"/>
    <col min="12023" max="12030" width="0" style="446" hidden="1" customWidth="1"/>
    <col min="12031" max="12033" width="3.7109375" style="446" customWidth="1"/>
    <col min="12034" max="12034" width="12.7109375" style="446" customWidth="1"/>
    <col min="12035" max="12035" width="47.42578125" style="446" customWidth="1"/>
    <col min="12036" max="12036" width="5.5703125" style="446" customWidth="1"/>
    <col min="12037" max="12038" width="3.7109375" style="446" customWidth="1"/>
    <col min="12039" max="12039" width="22" style="446" customWidth="1"/>
    <col min="12040" max="12040" width="5.5703125" style="446" customWidth="1"/>
    <col min="12041" max="12042" width="3.7109375" style="446" customWidth="1"/>
    <col min="12043" max="12043" width="22" style="446" customWidth="1"/>
    <col min="12044" max="12044" width="5.5703125" style="446" customWidth="1"/>
    <col min="12045" max="12046" width="3.7109375" style="446" customWidth="1"/>
    <col min="12047" max="12047" width="22" style="446" customWidth="1"/>
    <col min="12048" max="12049" width="15.7109375" style="446" customWidth="1"/>
    <col min="12050" max="12050" width="11.7109375" style="446" customWidth="1"/>
    <col min="12051" max="12051" width="6.42578125" style="446" bestFit="1" customWidth="1"/>
    <col min="12052" max="12052" width="11.7109375" style="446" customWidth="1"/>
    <col min="12053" max="12053" width="0" style="446" hidden="1" customWidth="1"/>
    <col min="12054" max="12054" width="3.7109375" style="446" customWidth="1"/>
    <col min="12055" max="12055" width="11.140625" style="446" bestFit="1" customWidth="1"/>
    <col min="12056" max="12057" width="10.5703125" style="446"/>
    <col min="12058" max="12058" width="13.42578125" style="446" customWidth="1"/>
    <col min="12059" max="12278" width="10.5703125" style="446"/>
    <col min="12279" max="12286" width="0" style="446" hidden="1" customWidth="1"/>
    <col min="12287" max="12289" width="3.7109375" style="446" customWidth="1"/>
    <col min="12290" max="12290" width="12.7109375" style="446" customWidth="1"/>
    <col min="12291" max="12291" width="47.42578125" style="446" customWidth="1"/>
    <col min="12292" max="12292" width="5.5703125" style="446" customWidth="1"/>
    <col min="12293" max="12294" width="3.7109375" style="446" customWidth="1"/>
    <col min="12295" max="12295" width="22" style="446" customWidth="1"/>
    <col min="12296" max="12296" width="5.5703125" style="446" customWidth="1"/>
    <col min="12297" max="12298" width="3.7109375" style="446" customWidth="1"/>
    <col min="12299" max="12299" width="22" style="446" customWidth="1"/>
    <col min="12300" max="12300" width="5.5703125" style="446" customWidth="1"/>
    <col min="12301" max="12302" width="3.7109375" style="446" customWidth="1"/>
    <col min="12303" max="12303" width="22" style="446" customWidth="1"/>
    <col min="12304" max="12305" width="15.7109375" style="446" customWidth="1"/>
    <col min="12306" max="12306" width="11.7109375" style="446" customWidth="1"/>
    <col min="12307" max="12307" width="6.42578125" style="446" bestFit="1" customWidth="1"/>
    <col min="12308" max="12308" width="11.7109375" style="446" customWidth="1"/>
    <col min="12309" max="12309" width="0" style="446" hidden="1" customWidth="1"/>
    <col min="12310" max="12310" width="3.7109375" style="446" customWidth="1"/>
    <col min="12311" max="12311" width="11.140625" style="446" bestFit="1" customWidth="1"/>
    <col min="12312" max="12313" width="10.5703125" style="446"/>
    <col min="12314" max="12314" width="13.42578125" style="446" customWidth="1"/>
    <col min="12315" max="12534" width="10.5703125" style="446"/>
    <col min="12535" max="12542" width="0" style="446" hidden="1" customWidth="1"/>
    <col min="12543" max="12545" width="3.7109375" style="446" customWidth="1"/>
    <col min="12546" max="12546" width="12.7109375" style="446" customWidth="1"/>
    <col min="12547" max="12547" width="47.42578125" style="446" customWidth="1"/>
    <col min="12548" max="12548" width="5.5703125" style="446" customWidth="1"/>
    <col min="12549" max="12550" width="3.7109375" style="446" customWidth="1"/>
    <col min="12551" max="12551" width="22" style="446" customWidth="1"/>
    <col min="12552" max="12552" width="5.5703125" style="446" customWidth="1"/>
    <col min="12553" max="12554" width="3.7109375" style="446" customWidth="1"/>
    <col min="12555" max="12555" width="22" style="446" customWidth="1"/>
    <col min="12556" max="12556" width="5.5703125" style="446" customWidth="1"/>
    <col min="12557" max="12558" width="3.7109375" style="446" customWidth="1"/>
    <col min="12559" max="12559" width="22" style="446" customWidth="1"/>
    <col min="12560" max="12561" width="15.7109375" style="446" customWidth="1"/>
    <col min="12562" max="12562" width="11.7109375" style="446" customWidth="1"/>
    <col min="12563" max="12563" width="6.42578125" style="446" bestFit="1" customWidth="1"/>
    <col min="12564" max="12564" width="11.7109375" style="446" customWidth="1"/>
    <col min="12565" max="12565" width="0" style="446" hidden="1" customWidth="1"/>
    <col min="12566" max="12566" width="3.7109375" style="446" customWidth="1"/>
    <col min="12567" max="12567" width="11.140625" style="446" bestFit="1" customWidth="1"/>
    <col min="12568" max="12569" width="10.5703125" style="446"/>
    <col min="12570" max="12570" width="13.42578125" style="446" customWidth="1"/>
    <col min="12571" max="12790" width="10.5703125" style="446"/>
    <col min="12791" max="12798" width="0" style="446" hidden="1" customWidth="1"/>
    <col min="12799" max="12801" width="3.7109375" style="446" customWidth="1"/>
    <col min="12802" max="12802" width="12.7109375" style="446" customWidth="1"/>
    <col min="12803" max="12803" width="47.42578125" style="446" customWidth="1"/>
    <col min="12804" max="12804" width="5.5703125" style="446" customWidth="1"/>
    <col min="12805" max="12806" width="3.7109375" style="446" customWidth="1"/>
    <col min="12807" max="12807" width="22" style="446" customWidth="1"/>
    <col min="12808" max="12808" width="5.5703125" style="446" customWidth="1"/>
    <col min="12809" max="12810" width="3.7109375" style="446" customWidth="1"/>
    <col min="12811" max="12811" width="22" style="446" customWidth="1"/>
    <col min="12812" max="12812" width="5.5703125" style="446" customWidth="1"/>
    <col min="12813" max="12814" width="3.7109375" style="446" customWidth="1"/>
    <col min="12815" max="12815" width="22" style="446" customWidth="1"/>
    <col min="12816" max="12817" width="15.7109375" style="446" customWidth="1"/>
    <col min="12818" max="12818" width="11.7109375" style="446" customWidth="1"/>
    <col min="12819" max="12819" width="6.42578125" style="446" bestFit="1" customWidth="1"/>
    <col min="12820" max="12820" width="11.7109375" style="446" customWidth="1"/>
    <col min="12821" max="12821" width="0" style="446" hidden="1" customWidth="1"/>
    <col min="12822" max="12822" width="3.7109375" style="446" customWidth="1"/>
    <col min="12823" max="12823" width="11.140625" style="446" bestFit="1" customWidth="1"/>
    <col min="12824" max="12825" width="10.5703125" style="446"/>
    <col min="12826" max="12826" width="13.42578125" style="446" customWidth="1"/>
    <col min="12827" max="13046" width="10.5703125" style="446"/>
    <col min="13047" max="13054" width="0" style="446" hidden="1" customWidth="1"/>
    <col min="13055" max="13057" width="3.7109375" style="446" customWidth="1"/>
    <col min="13058" max="13058" width="12.7109375" style="446" customWidth="1"/>
    <col min="13059" max="13059" width="47.42578125" style="446" customWidth="1"/>
    <col min="13060" max="13060" width="5.5703125" style="446" customWidth="1"/>
    <col min="13061" max="13062" width="3.7109375" style="446" customWidth="1"/>
    <col min="13063" max="13063" width="22" style="446" customWidth="1"/>
    <col min="13064" max="13064" width="5.5703125" style="446" customWidth="1"/>
    <col min="13065" max="13066" width="3.7109375" style="446" customWidth="1"/>
    <col min="13067" max="13067" width="22" style="446" customWidth="1"/>
    <col min="13068" max="13068" width="5.5703125" style="446" customWidth="1"/>
    <col min="13069" max="13070" width="3.7109375" style="446" customWidth="1"/>
    <col min="13071" max="13071" width="22" style="446" customWidth="1"/>
    <col min="13072" max="13073" width="15.7109375" style="446" customWidth="1"/>
    <col min="13074" max="13074" width="11.7109375" style="446" customWidth="1"/>
    <col min="13075" max="13075" width="6.42578125" style="446" bestFit="1" customWidth="1"/>
    <col min="13076" max="13076" width="11.7109375" style="446" customWidth="1"/>
    <col min="13077" max="13077" width="0" style="446" hidden="1" customWidth="1"/>
    <col min="13078" max="13078" width="3.7109375" style="446" customWidth="1"/>
    <col min="13079" max="13079" width="11.140625" style="446" bestFit="1" customWidth="1"/>
    <col min="13080" max="13081" width="10.5703125" style="446"/>
    <col min="13082" max="13082" width="13.42578125" style="446" customWidth="1"/>
    <col min="13083" max="13302" width="10.5703125" style="446"/>
    <col min="13303" max="13310" width="0" style="446" hidden="1" customWidth="1"/>
    <col min="13311" max="13313" width="3.7109375" style="446" customWidth="1"/>
    <col min="13314" max="13314" width="12.7109375" style="446" customWidth="1"/>
    <col min="13315" max="13315" width="47.42578125" style="446" customWidth="1"/>
    <col min="13316" max="13316" width="5.5703125" style="446" customWidth="1"/>
    <col min="13317" max="13318" width="3.7109375" style="446" customWidth="1"/>
    <col min="13319" max="13319" width="22" style="446" customWidth="1"/>
    <col min="13320" max="13320" width="5.5703125" style="446" customWidth="1"/>
    <col min="13321" max="13322" width="3.7109375" style="446" customWidth="1"/>
    <col min="13323" max="13323" width="22" style="446" customWidth="1"/>
    <col min="13324" max="13324" width="5.5703125" style="446" customWidth="1"/>
    <col min="13325" max="13326" width="3.7109375" style="446" customWidth="1"/>
    <col min="13327" max="13327" width="22" style="446" customWidth="1"/>
    <col min="13328" max="13329" width="15.7109375" style="446" customWidth="1"/>
    <col min="13330" max="13330" width="11.7109375" style="446" customWidth="1"/>
    <col min="13331" max="13331" width="6.42578125" style="446" bestFit="1" customWidth="1"/>
    <col min="13332" max="13332" width="11.7109375" style="446" customWidth="1"/>
    <col min="13333" max="13333" width="0" style="446" hidden="1" customWidth="1"/>
    <col min="13334" max="13334" width="3.7109375" style="446" customWidth="1"/>
    <col min="13335" max="13335" width="11.140625" style="446" bestFit="1" customWidth="1"/>
    <col min="13336" max="13337" width="10.5703125" style="446"/>
    <col min="13338" max="13338" width="13.42578125" style="446" customWidth="1"/>
    <col min="13339" max="13558" width="10.5703125" style="446"/>
    <col min="13559" max="13566" width="0" style="446" hidden="1" customWidth="1"/>
    <col min="13567" max="13569" width="3.7109375" style="446" customWidth="1"/>
    <col min="13570" max="13570" width="12.7109375" style="446" customWidth="1"/>
    <col min="13571" max="13571" width="47.42578125" style="446" customWidth="1"/>
    <col min="13572" max="13572" width="5.5703125" style="446" customWidth="1"/>
    <col min="13573" max="13574" width="3.7109375" style="446" customWidth="1"/>
    <col min="13575" max="13575" width="22" style="446" customWidth="1"/>
    <col min="13576" max="13576" width="5.5703125" style="446" customWidth="1"/>
    <col min="13577" max="13578" width="3.7109375" style="446" customWidth="1"/>
    <col min="13579" max="13579" width="22" style="446" customWidth="1"/>
    <col min="13580" max="13580" width="5.5703125" style="446" customWidth="1"/>
    <col min="13581" max="13582" width="3.7109375" style="446" customWidth="1"/>
    <col min="13583" max="13583" width="22" style="446" customWidth="1"/>
    <col min="13584" max="13585" width="15.7109375" style="446" customWidth="1"/>
    <col min="13586" max="13586" width="11.7109375" style="446" customWidth="1"/>
    <col min="13587" max="13587" width="6.42578125" style="446" bestFit="1" customWidth="1"/>
    <col min="13588" max="13588" width="11.7109375" style="446" customWidth="1"/>
    <col min="13589" max="13589" width="0" style="446" hidden="1" customWidth="1"/>
    <col min="13590" max="13590" width="3.7109375" style="446" customWidth="1"/>
    <col min="13591" max="13591" width="11.140625" style="446" bestFit="1" customWidth="1"/>
    <col min="13592" max="13593" width="10.5703125" style="446"/>
    <col min="13594" max="13594" width="13.42578125" style="446" customWidth="1"/>
    <col min="13595" max="13814" width="10.5703125" style="446"/>
    <col min="13815" max="13822" width="0" style="446" hidden="1" customWidth="1"/>
    <col min="13823" max="13825" width="3.7109375" style="446" customWidth="1"/>
    <col min="13826" max="13826" width="12.7109375" style="446" customWidth="1"/>
    <col min="13827" max="13827" width="47.42578125" style="446" customWidth="1"/>
    <col min="13828" max="13828" width="5.5703125" style="446" customWidth="1"/>
    <col min="13829" max="13830" width="3.7109375" style="446" customWidth="1"/>
    <col min="13831" max="13831" width="22" style="446" customWidth="1"/>
    <col min="13832" max="13832" width="5.5703125" style="446" customWidth="1"/>
    <col min="13833" max="13834" width="3.7109375" style="446" customWidth="1"/>
    <col min="13835" max="13835" width="22" style="446" customWidth="1"/>
    <col min="13836" max="13836" width="5.5703125" style="446" customWidth="1"/>
    <col min="13837" max="13838" width="3.7109375" style="446" customWidth="1"/>
    <col min="13839" max="13839" width="22" style="446" customWidth="1"/>
    <col min="13840" max="13841" width="15.7109375" style="446" customWidth="1"/>
    <col min="13842" max="13842" width="11.7109375" style="446" customWidth="1"/>
    <col min="13843" max="13843" width="6.42578125" style="446" bestFit="1" customWidth="1"/>
    <col min="13844" max="13844" width="11.7109375" style="446" customWidth="1"/>
    <col min="13845" max="13845" width="0" style="446" hidden="1" customWidth="1"/>
    <col min="13846" max="13846" width="3.7109375" style="446" customWidth="1"/>
    <col min="13847" max="13847" width="11.140625" style="446" bestFit="1" customWidth="1"/>
    <col min="13848" max="13849" width="10.5703125" style="446"/>
    <col min="13850" max="13850" width="13.42578125" style="446" customWidth="1"/>
    <col min="13851" max="14070" width="10.5703125" style="446"/>
    <col min="14071" max="14078" width="0" style="446" hidden="1" customWidth="1"/>
    <col min="14079" max="14081" width="3.7109375" style="446" customWidth="1"/>
    <col min="14082" max="14082" width="12.7109375" style="446" customWidth="1"/>
    <col min="14083" max="14083" width="47.42578125" style="446" customWidth="1"/>
    <col min="14084" max="14084" width="5.5703125" style="446" customWidth="1"/>
    <col min="14085" max="14086" width="3.7109375" style="446" customWidth="1"/>
    <col min="14087" max="14087" width="22" style="446" customWidth="1"/>
    <col min="14088" max="14088" width="5.5703125" style="446" customWidth="1"/>
    <col min="14089" max="14090" width="3.7109375" style="446" customWidth="1"/>
    <col min="14091" max="14091" width="22" style="446" customWidth="1"/>
    <col min="14092" max="14092" width="5.5703125" style="446" customWidth="1"/>
    <col min="14093" max="14094" width="3.7109375" style="446" customWidth="1"/>
    <col min="14095" max="14095" width="22" style="446" customWidth="1"/>
    <col min="14096" max="14097" width="15.7109375" style="446" customWidth="1"/>
    <col min="14098" max="14098" width="11.7109375" style="446" customWidth="1"/>
    <col min="14099" max="14099" width="6.42578125" style="446" bestFit="1" customWidth="1"/>
    <col min="14100" max="14100" width="11.7109375" style="446" customWidth="1"/>
    <col min="14101" max="14101" width="0" style="446" hidden="1" customWidth="1"/>
    <col min="14102" max="14102" width="3.7109375" style="446" customWidth="1"/>
    <col min="14103" max="14103" width="11.140625" style="446" bestFit="1" customWidth="1"/>
    <col min="14104" max="14105" width="10.5703125" style="446"/>
    <col min="14106" max="14106" width="13.42578125" style="446" customWidth="1"/>
    <col min="14107" max="14326" width="10.5703125" style="446"/>
    <col min="14327" max="14334" width="0" style="446" hidden="1" customWidth="1"/>
    <col min="14335" max="14337" width="3.7109375" style="446" customWidth="1"/>
    <col min="14338" max="14338" width="12.7109375" style="446" customWidth="1"/>
    <col min="14339" max="14339" width="47.42578125" style="446" customWidth="1"/>
    <col min="14340" max="14340" width="5.5703125" style="446" customWidth="1"/>
    <col min="14341" max="14342" width="3.7109375" style="446" customWidth="1"/>
    <col min="14343" max="14343" width="22" style="446" customWidth="1"/>
    <col min="14344" max="14344" width="5.5703125" style="446" customWidth="1"/>
    <col min="14345" max="14346" width="3.7109375" style="446" customWidth="1"/>
    <col min="14347" max="14347" width="22" style="446" customWidth="1"/>
    <col min="14348" max="14348" width="5.5703125" style="446" customWidth="1"/>
    <col min="14349" max="14350" width="3.7109375" style="446" customWidth="1"/>
    <col min="14351" max="14351" width="22" style="446" customWidth="1"/>
    <col min="14352" max="14353" width="15.7109375" style="446" customWidth="1"/>
    <col min="14354" max="14354" width="11.7109375" style="446" customWidth="1"/>
    <col min="14355" max="14355" width="6.42578125" style="446" bestFit="1" customWidth="1"/>
    <col min="14356" max="14356" width="11.7109375" style="446" customWidth="1"/>
    <col min="14357" max="14357" width="0" style="446" hidden="1" customWidth="1"/>
    <col min="14358" max="14358" width="3.7109375" style="446" customWidth="1"/>
    <col min="14359" max="14359" width="11.140625" style="446" bestFit="1" customWidth="1"/>
    <col min="14360" max="14361" width="10.5703125" style="446"/>
    <col min="14362" max="14362" width="13.42578125" style="446" customWidth="1"/>
    <col min="14363" max="14582" width="10.5703125" style="446"/>
    <col min="14583" max="14590" width="0" style="446" hidden="1" customWidth="1"/>
    <col min="14591" max="14593" width="3.7109375" style="446" customWidth="1"/>
    <col min="14594" max="14594" width="12.7109375" style="446" customWidth="1"/>
    <col min="14595" max="14595" width="47.42578125" style="446" customWidth="1"/>
    <col min="14596" max="14596" width="5.5703125" style="446" customWidth="1"/>
    <col min="14597" max="14598" width="3.7109375" style="446" customWidth="1"/>
    <col min="14599" max="14599" width="22" style="446" customWidth="1"/>
    <col min="14600" max="14600" width="5.5703125" style="446" customWidth="1"/>
    <col min="14601" max="14602" width="3.7109375" style="446" customWidth="1"/>
    <col min="14603" max="14603" width="22" style="446" customWidth="1"/>
    <col min="14604" max="14604" width="5.5703125" style="446" customWidth="1"/>
    <col min="14605" max="14606" width="3.7109375" style="446" customWidth="1"/>
    <col min="14607" max="14607" width="22" style="446" customWidth="1"/>
    <col min="14608" max="14609" width="15.7109375" style="446" customWidth="1"/>
    <col min="14610" max="14610" width="11.7109375" style="446" customWidth="1"/>
    <col min="14611" max="14611" width="6.42578125" style="446" bestFit="1" customWidth="1"/>
    <col min="14612" max="14612" width="11.7109375" style="446" customWidth="1"/>
    <col min="14613" max="14613" width="0" style="446" hidden="1" customWidth="1"/>
    <col min="14614" max="14614" width="3.7109375" style="446" customWidth="1"/>
    <col min="14615" max="14615" width="11.140625" style="446" bestFit="1" customWidth="1"/>
    <col min="14616" max="14617" width="10.5703125" style="446"/>
    <col min="14618" max="14618" width="13.42578125" style="446" customWidth="1"/>
    <col min="14619" max="14838" width="10.5703125" style="446"/>
    <col min="14839" max="14846" width="0" style="446" hidden="1" customWidth="1"/>
    <col min="14847" max="14849" width="3.7109375" style="446" customWidth="1"/>
    <col min="14850" max="14850" width="12.7109375" style="446" customWidth="1"/>
    <col min="14851" max="14851" width="47.42578125" style="446" customWidth="1"/>
    <col min="14852" max="14852" width="5.5703125" style="446" customWidth="1"/>
    <col min="14853" max="14854" width="3.7109375" style="446" customWidth="1"/>
    <col min="14855" max="14855" width="22" style="446" customWidth="1"/>
    <col min="14856" max="14856" width="5.5703125" style="446" customWidth="1"/>
    <col min="14857" max="14858" width="3.7109375" style="446" customWidth="1"/>
    <col min="14859" max="14859" width="22" style="446" customWidth="1"/>
    <col min="14860" max="14860" width="5.5703125" style="446" customWidth="1"/>
    <col min="14861" max="14862" width="3.7109375" style="446" customWidth="1"/>
    <col min="14863" max="14863" width="22" style="446" customWidth="1"/>
    <col min="14864" max="14865" width="15.7109375" style="446" customWidth="1"/>
    <col min="14866" max="14866" width="11.7109375" style="446" customWidth="1"/>
    <col min="14867" max="14867" width="6.42578125" style="446" bestFit="1" customWidth="1"/>
    <col min="14868" max="14868" width="11.7109375" style="446" customWidth="1"/>
    <col min="14869" max="14869" width="0" style="446" hidden="1" customWidth="1"/>
    <col min="14870" max="14870" width="3.7109375" style="446" customWidth="1"/>
    <col min="14871" max="14871" width="11.140625" style="446" bestFit="1" customWidth="1"/>
    <col min="14872" max="14873" width="10.5703125" style="446"/>
    <col min="14874" max="14874" width="13.42578125" style="446" customWidth="1"/>
    <col min="14875" max="15094" width="10.5703125" style="446"/>
    <col min="15095" max="15102" width="0" style="446" hidden="1" customWidth="1"/>
    <col min="15103" max="15105" width="3.7109375" style="446" customWidth="1"/>
    <col min="15106" max="15106" width="12.7109375" style="446" customWidth="1"/>
    <col min="15107" max="15107" width="47.42578125" style="446" customWidth="1"/>
    <col min="15108" max="15108" width="5.5703125" style="446" customWidth="1"/>
    <col min="15109" max="15110" width="3.7109375" style="446" customWidth="1"/>
    <col min="15111" max="15111" width="22" style="446" customWidth="1"/>
    <col min="15112" max="15112" width="5.5703125" style="446" customWidth="1"/>
    <col min="15113" max="15114" width="3.7109375" style="446" customWidth="1"/>
    <col min="15115" max="15115" width="22" style="446" customWidth="1"/>
    <col min="15116" max="15116" width="5.5703125" style="446" customWidth="1"/>
    <col min="15117" max="15118" width="3.7109375" style="446" customWidth="1"/>
    <col min="15119" max="15119" width="22" style="446" customWidth="1"/>
    <col min="15120" max="15121" width="15.7109375" style="446" customWidth="1"/>
    <col min="15122" max="15122" width="11.7109375" style="446" customWidth="1"/>
    <col min="15123" max="15123" width="6.42578125" style="446" bestFit="1" customWidth="1"/>
    <col min="15124" max="15124" width="11.7109375" style="446" customWidth="1"/>
    <col min="15125" max="15125" width="0" style="446" hidden="1" customWidth="1"/>
    <col min="15126" max="15126" width="3.7109375" style="446" customWidth="1"/>
    <col min="15127" max="15127" width="11.140625" style="446" bestFit="1" customWidth="1"/>
    <col min="15128" max="15129" width="10.5703125" style="446"/>
    <col min="15130" max="15130" width="13.42578125" style="446" customWidth="1"/>
    <col min="15131" max="15350" width="10.5703125" style="446"/>
    <col min="15351" max="15358" width="0" style="446" hidden="1" customWidth="1"/>
    <col min="15359" max="15361" width="3.7109375" style="446" customWidth="1"/>
    <col min="15362" max="15362" width="12.7109375" style="446" customWidth="1"/>
    <col min="15363" max="15363" width="47.42578125" style="446" customWidth="1"/>
    <col min="15364" max="15364" width="5.5703125" style="446" customWidth="1"/>
    <col min="15365" max="15366" width="3.7109375" style="446" customWidth="1"/>
    <col min="15367" max="15367" width="22" style="446" customWidth="1"/>
    <col min="15368" max="15368" width="5.5703125" style="446" customWidth="1"/>
    <col min="15369" max="15370" width="3.7109375" style="446" customWidth="1"/>
    <col min="15371" max="15371" width="22" style="446" customWidth="1"/>
    <col min="15372" max="15372" width="5.5703125" style="446" customWidth="1"/>
    <col min="15373" max="15374" width="3.7109375" style="446" customWidth="1"/>
    <col min="15375" max="15375" width="22" style="446" customWidth="1"/>
    <col min="15376" max="15377" width="15.7109375" style="446" customWidth="1"/>
    <col min="15378" max="15378" width="11.7109375" style="446" customWidth="1"/>
    <col min="15379" max="15379" width="6.42578125" style="446" bestFit="1" customWidth="1"/>
    <col min="15380" max="15380" width="11.7109375" style="446" customWidth="1"/>
    <col min="15381" max="15381" width="0" style="446" hidden="1" customWidth="1"/>
    <col min="15382" max="15382" width="3.7109375" style="446" customWidth="1"/>
    <col min="15383" max="15383" width="11.140625" style="446" bestFit="1" customWidth="1"/>
    <col min="15384" max="15385" width="10.5703125" style="446"/>
    <col min="15386" max="15386" width="13.42578125" style="446" customWidth="1"/>
    <col min="15387" max="15606" width="10.5703125" style="446"/>
    <col min="15607" max="15614" width="0" style="446" hidden="1" customWidth="1"/>
    <col min="15615" max="15617" width="3.7109375" style="446" customWidth="1"/>
    <col min="15618" max="15618" width="12.7109375" style="446" customWidth="1"/>
    <col min="15619" max="15619" width="47.42578125" style="446" customWidth="1"/>
    <col min="15620" max="15620" width="5.5703125" style="446" customWidth="1"/>
    <col min="15621" max="15622" width="3.7109375" style="446" customWidth="1"/>
    <col min="15623" max="15623" width="22" style="446" customWidth="1"/>
    <col min="15624" max="15624" width="5.5703125" style="446" customWidth="1"/>
    <col min="15625" max="15626" width="3.7109375" style="446" customWidth="1"/>
    <col min="15627" max="15627" width="22" style="446" customWidth="1"/>
    <col min="15628" max="15628" width="5.5703125" style="446" customWidth="1"/>
    <col min="15629" max="15630" width="3.7109375" style="446" customWidth="1"/>
    <col min="15631" max="15631" width="22" style="446" customWidth="1"/>
    <col min="15632" max="15633" width="15.7109375" style="446" customWidth="1"/>
    <col min="15634" max="15634" width="11.7109375" style="446" customWidth="1"/>
    <col min="15635" max="15635" width="6.42578125" style="446" bestFit="1" customWidth="1"/>
    <col min="15636" max="15636" width="11.7109375" style="446" customWidth="1"/>
    <col min="15637" max="15637" width="0" style="446" hidden="1" customWidth="1"/>
    <col min="15638" max="15638" width="3.7109375" style="446" customWidth="1"/>
    <col min="15639" max="15639" width="11.140625" style="446" bestFit="1" customWidth="1"/>
    <col min="15640" max="15641" width="10.5703125" style="446"/>
    <col min="15642" max="15642" width="13.42578125" style="446" customWidth="1"/>
    <col min="15643" max="15862" width="10.5703125" style="446"/>
    <col min="15863" max="15870" width="0" style="446" hidden="1" customWidth="1"/>
    <col min="15871" max="15873" width="3.7109375" style="446" customWidth="1"/>
    <col min="15874" max="15874" width="12.7109375" style="446" customWidth="1"/>
    <col min="15875" max="15875" width="47.42578125" style="446" customWidth="1"/>
    <col min="15876" max="15876" width="5.5703125" style="446" customWidth="1"/>
    <col min="15877" max="15878" width="3.7109375" style="446" customWidth="1"/>
    <col min="15879" max="15879" width="22" style="446" customWidth="1"/>
    <col min="15880" max="15880" width="5.5703125" style="446" customWidth="1"/>
    <col min="15881" max="15882" width="3.7109375" style="446" customWidth="1"/>
    <col min="15883" max="15883" width="22" style="446" customWidth="1"/>
    <col min="15884" max="15884" width="5.5703125" style="446" customWidth="1"/>
    <col min="15885" max="15886" width="3.7109375" style="446" customWidth="1"/>
    <col min="15887" max="15887" width="22" style="446" customWidth="1"/>
    <col min="15888" max="15889" width="15.7109375" style="446" customWidth="1"/>
    <col min="15890" max="15890" width="11.7109375" style="446" customWidth="1"/>
    <col min="15891" max="15891" width="6.42578125" style="446" bestFit="1" customWidth="1"/>
    <col min="15892" max="15892" width="11.7109375" style="446" customWidth="1"/>
    <col min="15893" max="15893" width="0" style="446" hidden="1" customWidth="1"/>
    <col min="15894" max="15894" width="3.7109375" style="446" customWidth="1"/>
    <col min="15895" max="15895" width="11.140625" style="446" bestFit="1" customWidth="1"/>
    <col min="15896" max="15897" width="10.5703125" style="446"/>
    <col min="15898" max="15898" width="13.42578125" style="446" customWidth="1"/>
    <col min="15899" max="16118" width="10.5703125" style="446"/>
    <col min="16119" max="16126" width="0" style="446" hidden="1" customWidth="1"/>
    <col min="16127" max="16129" width="3.7109375" style="446" customWidth="1"/>
    <col min="16130" max="16130" width="12.7109375" style="446" customWidth="1"/>
    <col min="16131" max="16131" width="47.42578125" style="446" customWidth="1"/>
    <col min="16132" max="16132" width="5.5703125" style="446" customWidth="1"/>
    <col min="16133" max="16134" width="3.7109375" style="446" customWidth="1"/>
    <col min="16135" max="16135" width="22" style="446" customWidth="1"/>
    <col min="16136" max="16136" width="5.5703125" style="446" customWidth="1"/>
    <col min="16137" max="16138" width="3.7109375" style="446" customWidth="1"/>
    <col min="16139" max="16139" width="22" style="446" customWidth="1"/>
    <col min="16140" max="16140" width="5.5703125" style="446" customWidth="1"/>
    <col min="16141" max="16142" width="3.7109375" style="446" customWidth="1"/>
    <col min="16143" max="16143" width="22" style="446" customWidth="1"/>
    <col min="16144" max="16145" width="15.7109375" style="446" customWidth="1"/>
    <col min="16146" max="16146" width="11.7109375" style="446" customWidth="1"/>
    <col min="16147" max="16147" width="6.42578125" style="446" bestFit="1" customWidth="1"/>
    <col min="16148" max="16148" width="11.7109375" style="446" customWidth="1"/>
    <col min="16149" max="16149" width="0" style="446" hidden="1" customWidth="1"/>
    <col min="16150" max="16150" width="3.7109375" style="446" customWidth="1"/>
    <col min="16151" max="16151" width="11.140625" style="446" bestFit="1" customWidth="1"/>
    <col min="16152" max="16153" width="10.5703125" style="446"/>
    <col min="16154" max="16154" width="13.42578125" style="446" customWidth="1"/>
    <col min="16155" max="16384" width="10.5703125" style="446"/>
  </cols>
  <sheetData>
    <row r="1" spans="1:37" hidden="1"/>
    <row r="2" spans="1:37" hidden="1"/>
    <row r="3" spans="1:37" hidden="1"/>
    <row r="4" spans="1:37" ht="3" customHeight="1">
      <c r="J4" s="451"/>
      <c r="K4" s="451"/>
      <c r="L4" s="447"/>
      <c r="M4" s="447"/>
      <c r="N4" s="447"/>
      <c r="O4" s="447"/>
      <c r="P4" s="447"/>
      <c r="Q4" s="447"/>
      <c r="R4" s="447"/>
      <c r="S4" s="447"/>
      <c r="T4" s="447"/>
      <c r="U4" s="447"/>
      <c r="V4" s="447"/>
      <c r="W4" s="447"/>
      <c r="X4" s="447"/>
      <c r="Y4" s="447"/>
      <c r="Z4" s="454"/>
      <c r="AA4" s="454"/>
      <c r="AB4" s="454"/>
      <c r="AC4" s="454"/>
      <c r="AD4" s="454"/>
      <c r="AE4" s="447"/>
    </row>
    <row r="5" spans="1:37" ht="22.5" customHeight="1">
      <c r="J5" s="451"/>
      <c r="K5" s="451"/>
      <c r="L5" s="1301" t="s">
        <v>745</v>
      </c>
      <c r="M5" s="1301"/>
      <c r="N5" s="1301"/>
      <c r="O5" s="1301"/>
      <c r="P5" s="1301"/>
      <c r="Q5" s="1301"/>
      <c r="R5" s="1301"/>
      <c r="S5" s="1301"/>
      <c r="T5" s="1301"/>
      <c r="U5" s="548"/>
      <c r="V5" s="548"/>
      <c r="W5" s="493"/>
      <c r="X5" s="493"/>
      <c r="Y5" s="554"/>
      <c r="Z5" s="554"/>
      <c r="AA5" s="554"/>
      <c r="AB5" s="554"/>
      <c r="AC5" s="554"/>
      <c r="AD5" s="554"/>
      <c r="AE5" s="467"/>
    </row>
    <row r="6" spans="1:37" ht="3" customHeight="1">
      <c r="J6" s="451"/>
      <c r="K6" s="451"/>
      <c r="L6" s="447"/>
      <c r="M6" s="447"/>
      <c r="N6" s="447"/>
      <c r="O6" s="450"/>
      <c r="P6" s="450"/>
      <c r="Q6" s="450"/>
      <c r="R6" s="450"/>
      <c r="S6" s="450"/>
      <c r="T6" s="450"/>
      <c r="U6" s="447"/>
    </row>
    <row r="7" spans="1:37"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37" s="461" customFormat="1" ht="18.75">
      <c r="A8" s="475"/>
      <c r="B8" s="475"/>
      <c r="C8" s="475"/>
      <c r="D8" s="475"/>
      <c r="E8" s="475"/>
      <c r="F8" s="475"/>
      <c r="G8" s="475"/>
      <c r="H8" s="475"/>
      <c r="L8" s="469"/>
      <c r="M8" s="1158" t="str">
        <f>"Дата подачи заявления об "&amp;IF(datePr_ch="","утверждении","изменении") &amp; " тарифов"</f>
        <v>Дата подачи заявления об утверждении тарифов</v>
      </c>
      <c r="N8" s="1278" t="str">
        <f>IF(datePr_ch="",IF(datePr="","",datePr),datePr_ch)</f>
        <v>25.04.2022</v>
      </c>
      <c r="O8" s="1278"/>
      <c r="P8" s="1278"/>
      <c r="Q8" s="1278"/>
      <c r="R8" s="1278"/>
      <c r="S8" s="1278"/>
      <c r="T8" s="1278"/>
      <c r="U8" s="635"/>
      <c r="V8" s="539"/>
      <c r="W8" s="539"/>
      <c r="X8" s="539"/>
      <c r="Y8" s="539"/>
      <c r="Z8" s="539"/>
      <c r="AA8" s="539"/>
      <c r="AH8" s="475"/>
      <c r="AI8" s="475"/>
      <c r="AJ8" s="475"/>
      <c r="AK8" s="475"/>
    </row>
    <row r="9" spans="1:37" s="461" customFormat="1" ht="18.75">
      <c r="A9" s="475"/>
      <c r="B9" s="475"/>
      <c r="C9" s="475"/>
      <c r="D9" s="475"/>
      <c r="E9" s="475"/>
      <c r="F9" s="475"/>
      <c r="G9" s="475"/>
      <c r="H9" s="475"/>
      <c r="L9" s="522"/>
      <c r="M9" s="1158" t="str">
        <f>"Номер подачи заявления об "&amp;IF(numberPr_ch="","утверждении","изменении") &amp; " тарифов"</f>
        <v>Номер подачи заявления об утверждении тарифов</v>
      </c>
      <c r="N9" s="1278" t="str">
        <f>IF(numberPr_ch="",IF(numberPr="","",numberPr),numberPr_ch)</f>
        <v>031/СН/2022</v>
      </c>
      <c r="O9" s="1278"/>
      <c r="P9" s="1278"/>
      <c r="Q9" s="1278"/>
      <c r="R9" s="1278"/>
      <c r="S9" s="1278"/>
      <c r="T9" s="1278"/>
      <c r="U9" s="635"/>
      <c r="V9" s="539"/>
      <c r="W9" s="539"/>
      <c r="X9" s="539"/>
      <c r="Y9" s="539"/>
      <c r="Z9" s="539"/>
      <c r="AA9" s="539"/>
      <c r="AH9" s="475"/>
      <c r="AI9" s="475"/>
      <c r="AJ9" s="475"/>
      <c r="AK9" s="475"/>
    </row>
    <row r="10" spans="1:37"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37" s="735" customFormat="1" ht="18.75" hidden="1">
      <c r="A11" s="736"/>
      <c r="B11" s="736"/>
      <c r="C11" s="736"/>
      <c r="D11" s="736"/>
      <c r="E11" s="736"/>
      <c r="F11" s="736"/>
      <c r="G11" s="736"/>
      <c r="H11" s="736"/>
      <c r="L11" s="724"/>
      <c r="M11" s="713"/>
      <c r="N11" s="712"/>
      <c r="O11" s="712"/>
      <c r="P11" s="712"/>
      <c r="Q11" s="712"/>
      <c r="R11" s="712"/>
      <c r="S11" s="712"/>
      <c r="T11" s="712"/>
      <c r="U11" s="635"/>
      <c r="Z11" s="734" t="s">
        <v>635</v>
      </c>
      <c r="AA11" s="734" t="s">
        <v>636</v>
      </c>
      <c r="AH11" s="736"/>
      <c r="AI11" s="736"/>
      <c r="AJ11" s="736"/>
      <c r="AK11" s="736"/>
    </row>
    <row r="12" spans="1:37" s="461" customFormat="1" ht="11.25" hidden="1">
      <c r="A12" s="475"/>
      <c r="B12" s="475"/>
      <c r="C12" s="475"/>
      <c r="D12" s="475"/>
      <c r="E12" s="475"/>
      <c r="F12" s="475"/>
      <c r="G12" s="475"/>
      <c r="H12" s="475"/>
      <c r="L12" s="1302"/>
      <c r="M12" s="1302"/>
      <c r="N12" s="536"/>
      <c r="O12" s="1322"/>
      <c r="P12" s="1322"/>
      <c r="Q12" s="1322"/>
      <c r="R12" s="1322"/>
      <c r="S12" s="1322"/>
      <c r="T12" s="1322"/>
      <c r="U12" s="456"/>
      <c r="AE12" s="473" t="s">
        <v>371</v>
      </c>
      <c r="AH12" s="475"/>
      <c r="AI12" s="475"/>
      <c r="AJ12" s="475"/>
      <c r="AK12" s="475"/>
    </row>
    <row r="13" spans="1:37">
      <c r="J13" s="451"/>
      <c r="K13" s="451"/>
      <c r="L13" s="447"/>
      <c r="M13" s="447"/>
      <c r="N13" s="447"/>
      <c r="O13" s="1318"/>
      <c r="P13" s="1318"/>
      <c r="Q13" s="1318"/>
      <c r="R13" s="1318"/>
      <c r="S13" s="1318"/>
      <c r="T13" s="1318"/>
      <c r="U13" s="568"/>
      <c r="Z13" s="1318"/>
      <c r="AA13" s="1318"/>
      <c r="AB13" s="1318"/>
      <c r="AC13" s="1318"/>
      <c r="AD13" s="1318"/>
      <c r="AE13" s="1318"/>
    </row>
    <row r="14" spans="1:37">
      <c r="J14" s="451"/>
      <c r="K14" s="451"/>
      <c r="L14" s="1231" t="s">
        <v>445</v>
      </c>
      <c r="M14" s="1231"/>
      <c r="N14" s="1231"/>
      <c r="O14" s="1231"/>
      <c r="P14" s="1231"/>
      <c r="Q14" s="1231"/>
      <c r="R14" s="1231"/>
      <c r="S14" s="1231"/>
      <c r="T14" s="1231"/>
      <c r="U14" s="1231"/>
      <c r="V14" s="1231"/>
      <c r="W14" s="1231"/>
      <c r="X14" s="1231"/>
      <c r="Y14" s="1231"/>
      <c r="Z14" s="1231"/>
      <c r="AA14" s="1231"/>
      <c r="AB14" s="1231"/>
      <c r="AC14" s="1231"/>
      <c r="AD14" s="1231"/>
      <c r="AE14" s="1231"/>
      <c r="AF14" s="1231"/>
      <c r="AG14" s="1231" t="s">
        <v>446</v>
      </c>
    </row>
    <row r="15" spans="1:37" ht="14.25" customHeight="1">
      <c r="J15" s="451"/>
      <c r="K15" s="451"/>
      <c r="L15" s="1285" t="s">
        <v>91</v>
      </c>
      <c r="M15" s="1285" t="s">
        <v>618</v>
      </c>
      <c r="N15" s="1336" t="s">
        <v>597</v>
      </c>
      <c r="O15" s="1336"/>
      <c r="P15" s="1336"/>
      <c r="Q15" s="1336"/>
      <c r="R15" s="1336" t="s">
        <v>598</v>
      </c>
      <c r="S15" s="1336"/>
      <c r="T15" s="1336"/>
      <c r="U15" s="1336"/>
      <c r="V15" s="1336" t="s">
        <v>599</v>
      </c>
      <c r="W15" s="1336"/>
      <c r="X15" s="1336"/>
      <c r="Y15" s="1336"/>
      <c r="Z15" s="1285" t="s">
        <v>604</v>
      </c>
      <c r="AA15" s="1285"/>
      <c r="AB15" s="1285"/>
      <c r="AC15" s="1285"/>
      <c r="AD15" s="1285"/>
      <c r="AE15" s="1285" t="s">
        <v>339</v>
      </c>
      <c r="AF15" s="1317" t="s">
        <v>274</v>
      </c>
      <c r="AG15" s="1231"/>
    </row>
    <row r="16" spans="1:37" s="493" customFormat="1" ht="27.75" customHeight="1">
      <c r="A16" s="554"/>
      <c r="B16" s="554"/>
      <c r="C16" s="554"/>
      <c r="D16" s="554"/>
      <c r="E16" s="554"/>
      <c r="F16" s="554"/>
      <c r="G16" s="560"/>
      <c r="H16" s="560"/>
      <c r="I16" s="501"/>
      <c r="J16" s="499"/>
      <c r="K16" s="499"/>
      <c r="L16" s="1285"/>
      <c r="M16" s="1285"/>
      <c r="N16" s="1336"/>
      <c r="O16" s="1336"/>
      <c r="P16" s="1336"/>
      <c r="Q16" s="1336"/>
      <c r="R16" s="1336"/>
      <c r="S16" s="1336"/>
      <c r="T16" s="1336"/>
      <c r="U16" s="1336"/>
      <c r="V16" s="1336"/>
      <c r="W16" s="1336"/>
      <c r="X16" s="1336"/>
      <c r="Y16" s="1336"/>
      <c r="Z16" s="1231" t="s">
        <v>621</v>
      </c>
      <c r="AA16" s="1231"/>
      <c r="AB16" s="1231" t="s">
        <v>615</v>
      </c>
      <c r="AC16" s="1231"/>
      <c r="AD16" s="1231"/>
      <c r="AE16" s="1285"/>
      <c r="AF16" s="1317"/>
      <c r="AG16" s="1231"/>
      <c r="AH16" s="554"/>
      <c r="AI16" s="554"/>
      <c r="AJ16" s="554"/>
      <c r="AK16" s="554"/>
    </row>
    <row r="17" spans="1:37" ht="14.25" customHeight="1">
      <c r="J17" s="451"/>
      <c r="K17" s="451"/>
      <c r="L17" s="1285"/>
      <c r="M17" s="1285"/>
      <c r="N17" s="1336"/>
      <c r="O17" s="1336"/>
      <c r="P17" s="1336"/>
      <c r="Q17" s="1336"/>
      <c r="R17" s="1336"/>
      <c r="S17" s="1336"/>
      <c r="T17" s="1336"/>
      <c r="U17" s="1336"/>
      <c r="V17" s="1336"/>
      <c r="W17" s="1336"/>
      <c r="X17" s="1336"/>
      <c r="Y17" s="1336"/>
      <c r="Z17" s="504" t="s">
        <v>619</v>
      </c>
      <c r="AA17" s="504" t="s">
        <v>620</v>
      </c>
      <c r="AB17" s="506" t="s">
        <v>273</v>
      </c>
      <c r="AC17" s="1327" t="s">
        <v>272</v>
      </c>
      <c r="AD17" s="1327"/>
      <c r="AE17" s="1285"/>
      <c r="AF17" s="1317"/>
      <c r="AG17" s="1231"/>
    </row>
    <row r="18" spans="1:37">
      <c r="J18" s="451"/>
      <c r="K18" s="459">
        <v>1</v>
      </c>
      <c r="L18" s="448" t="s">
        <v>92</v>
      </c>
      <c r="M18" s="448" t="s">
        <v>48</v>
      </c>
      <c r="N18" s="1337">
        <f ca="1">OFFSET(N18,0,-1)+1</f>
        <v>3</v>
      </c>
      <c r="O18" s="1337"/>
      <c r="P18" s="1337"/>
      <c r="Q18" s="1337"/>
      <c r="R18" s="1337">
        <f ca="1">OFFSET(N18,0,0)+1</f>
        <v>4</v>
      </c>
      <c r="S18" s="1337"/>
      <c r="T18" s="1337"/>
      <c r="U18" s="1337"/>
      <c r="V18" s="640"/>
      <c r="W18" s="640"/>
      <c r="X18" s="640"/>
      <c r="Y18" s="641">
        <f ca="1">OFFSET(R18,0,0)+1</f>
        <v>5</v>
      </c>
      <c r="Z18" s="457">
        <f ca="1">OFFSET(Z18,0,-1)+1</f>
        <v>6</v>
      </c>
      <c r="AA18" s="457">
        <f ca="1">OFFSET(AA18,0,-1)+1</f>
        <v>7</v>
      </c>
      <c r="AB18" s="457">
        <f ca="1">OFFSET(AB18,0,-1)+1</f>
        <v>8</v>
      </c>
      <c r="AC18" s="1337">
        <f ca="1">OFFSET(AC18,0,-1)+1</f>
        <v>9</v>
      </c>
      <c r="AD18" s="1337"/>
      <c r="AE18" s="457">
        <f ca="1">OFFSET(AE18,0,-2)+1</f>
        <v>10</v>
      </c>
      <c r="AF18" s="493"/>
      <c r="AG18" s="457">
        <f ca="1">OFFSET(AG18,0,-2)+1</f>
        <v>11</v>
      </c>
    </row>
    <row r="19" spans="1:37" ht="22.5">
      <c r="A19" s="1304">
        <v>1</v>
      </c>
      <c r="B19" s="963"/>
      <c r="C19" s="963"/>
      <c r="D19" s="963"/>
      <c r="E19" s="963"/>
      <c r="F19" s="956"/>
      <c r="G19" s="962"/>
      <c r="H19" s="962"/>
      <c r="I19" s="944"/>
      <c r="J19" s="943"/>
      <c r="K19" s="943"/>
      <c r="L19" s="562">
        <f>mergeValue(A19)</f>
        <v>1</v>
      </c>
      <c r="M19" s="610" t="s">
        <v>19</v>
      </c>
      <c r="N19" s="1338"/>
      <c r="O19" s="1338"/>
      <c r="P19" s="1338"/>
      <c r="Q19" s="1338"/>
      <c r="R19" s="1338"/>
      <c r="S19" s="1338"/>
      <c r="T19" s="1338"/>
      <c r="U19" s="1338"/>
      <c r="V19" s="1338"/>
      <c r="W19" s="1338"/>
      <c r="X19" s="1338"/>
      <c r="Y19" s="1338"/>
      <c r="Z19" s="1338"/>
      <c r="AA19" s="1338"/>
      <c r="AB19" s="1338"/>
      <c r="AC19" s="1338"/>
      <c r="AD19" s="1338"/>
      <c r="AE19" s="1338"/>
      <c r="AF19" s="1338"/>
      <c r="AG19" s="550" t="s">
        <v>718</v>
      </c>
    </row>
    <row r="20" spans="1:37" ht="22.5">
      <c r="A20" s="1304"/>
      <c r="B20" s="1304">
        <v>1</v>
      </c>
      <c r="C20" s="963"/>
      <c r="D20" s="963"/>
      <c r="E20" s="963"/>
      <c r="F20" s="956"/>
      <c r="G20" s="965"/>
      <c r="H20" s="966"/>
      <c r="I20" s="945"/>
      <c r="J20" s="940"/>
      <c r="K20" s="938"/>
      <c r="L20" s="562" t="str">
        <f>mergeValue(A20) &amp;"."&amp; mergeValue(B20)</f>
        <v>1.1</v>
      </c>
      <c r="M20" s="516" t="s">
        <v>15</v>
      </c>
      <c r="N20" s="1339"/>
      <c r="O20" s="1339"/>
      <c r="P20" s="1339"/>
      <c r="Q20" s="1339"/>
      <c r="R20" s="1339"/>
      <c r="S20" s="1339"/>
      <c r="T20" s="1339"/>
      <c r="U20" s="1339"/>
      <c r="V20" s="1339"/>
      <c r="W20" s="1339"/>
      <c r="X20" s="1339"/>
      <c r="Y20" s="1339"/>
      <c r="Z20" s="1339"/>
      <c r="AA20" s="1339"/>
      <c r="AB20" s="1339"/>
      <c r="AC20" s="1339"/>
      <c r="AD20" s="1339"/>
      <c r="AE20" s="1339"/>
      <c r="AF20" s="1339"/>
      <c r="AG20" s="550" t="s">
        <v>459</v>
      </c>
    </row>
    <row r="21" spans="1:37" ht="22.5">
      <c r="A21" s="1304"/>
      <c r="B21" s="1304"/>
      <c r="C21" s="1304">
        <v>1</v>
      </c>
      <c r="D21" s="963"/>
      <c r="E21" s="963"/>
      <c r="F21" s="956"/>
      <c r="G21" s="965"/>
      <c r="H21" s="966"/>
      <c r="I21" s="945"/>
      <c r="J21" s="940"/>
      <c r="K21" s="938"/>
      <c r="L21" s="562" t="str">
        <f>mergeValue(A21) &amp;"."&amp; mergeValue(B21)&amp;"."&amp; mergeValue(C21)</f>
        <v>1.1.1</v>
      </c>
      <c r="M21" s="517" t="s">
        <v>7</v>
      </c>
      <c r="N21" s="1339"/>
      <c r="O21" s="1339"/>
      <c r="P21" s="1339"/>
      <c r="Q21" s="1339"/>
      <c r="R21" s="1339"/>
      <c r="S21" s="1339"/>
      <c r="T21" s="1339"/>
      <c r="U21" s="1339"/>
      <c r="V21" s="1339"/>
      <c r="W21" s="1339"/>
      <c r="X21" s="1339"/>
      <c r="Y21" s="1339"/>
      <c r="Z21" s="1339"/>
      <c r="AA21" s="1339"/>
      <c r="AB21" s="1339"/>
      <c r="AC21" s="1339"/>
      <c r="AD21" s="1339"/>
      <c r="AE21" s="1339"/>
      <c r="AF21" s="1339"/>
      <c r="AG21" s="550" t="s">
        <v>600</v>
      </c>
    </row>
    <row r="22" spans="1:37" ht="15" customHeight="1">
      <c r="A22" s="1304"/>
      <c r="B22" s="1304"/>
      <c r="C22" s="1304"/>
      <c r="D22" s="1304">
        <v>1</v>
      </c>
      <c r="E22" s="963"/>
      <c r="F22" s="956"/>
      <c r="G22" s="965"/>
      <c r="H22" s="966"/>
      <c r="I22" s="945"/>
      <c r="J22" s="940"/>
      <c r="K22" s="938"/>
      <c r="L22" s="562" t="str">
        <f>mergeValue(A22) &amp;"."&amp; mergeValue(B22)&amp;"."&amp; mergeValue(C22)&amp;"."&amp; mergeValue(D22)</f>
        <v>1.1.1.1</v>
      </c>
      <c r="M22" s="518" t="s">
        <v>21</v>
      </c>
      <c r="N22" s="1339"/>
      <c r="O22" s="1339"/>
      <c r="P22" s="1339"/>
      <c r="Q22" s="1339"/>
      <c r="R22" s="1339"/>
      <c r="S22" s="1339"/>
      <c r="T22" s="1339"/>
      <c r="U22" s="1339"/>
      <c r="V22" s="1339"/>
      <c r="W22" s="1339"/>
      <c r="X22" s="1339"/>
      <c r="Y22" s="1339"/>
      <c r="Z22" s="1339"/>
      <c r="AA22" s="1339"/>
      <c r="AB22" s="1339"/>
      <c r="AC22" s="1339"/>
      <c r="AD22" s="1339"/>
      <c r="AE22" s="1339"/>
      <c r="AF22" s="1339"/>
      <c r="AG22" s="550" t="s">
        <v>623</v>
      </c>
    </row>
    <row r="23" spans="1:37" ht="20.100000000000001" customHeight="1">
      <c r="A23" s="1304"/>
      <c r="B23" s="1304"/>
      <c r="C23" s="1304"/>
      <c r="D23" s="1304"/>
      <c r="E23" s="1304">
        <v>1</v>
      </c>
      <c r="F23" s="956"/>
      <c r="G23" s="965"/>
      <c r="H23" s="966"/>
      <c r="I23" s="967"/>
      <c r="J23" s="957"/>
      <c r="K23" s="1234"/>
      <c r="L23" s="1340" t="str">
        <f>mergeValue(A23) &amp;"."&amp; mergeValue(B23)&amp;"."&amp; mergeValue(C23)&amp;"."&amp; mergeValue(D23)&amp;"."&amp; mergeValue(E23)</f>
        <v>1.1.1.1.1</v>
      </c>
      <c r="M23" s="1341"/>
      <c r="N23" s="1300" t="s">
        <v>84</v>
      </c>
      <c r="O23" s="1335"/>
      <c r="P23" s="1331">
        <v>1</v>
      </c>
      <c r="Q23" s="1332"/>
      <c r="R23" s="1300" t="s">
        <v>84</v>
      </c>
      <c r="S23" s="1335"/>
      <c r="T23" s="1331">
        <v>1</v>
      </c>
      <c r="U23" s="1332"/>
      <c r="V23" s="1300" t="s">
        <v>84</v>
      </c>
      <c r="W23" s="531"/>
      <c r="X23" s="509">
        <v>1</v>
      </c>
      <c r="Y23" s="1042"/>
      <c r="Z23" s="638"/>
      <c r="AA23" s="638"/>
      <c r="AB23" s="1310"/>
      <c r="AC23" s="1300" t="s">
        <v>83</v>
      </c>
      <c r="AD23" s="1310"/>
      <c r="AE23" s="1300" t="s">
        <v>84</v>
      </c>
      <c r="AF23" s="547"/>
      <c r="AG23" s="1328" t="s">
        <v>622</v>
      </c>
      <c r="AH23" s="470" t="str">
        <f>strCheckDate(Z24:AF24)</f>
        <v/>
      </c>
      <c r="AI23" s="474" t="str">
        <f>IF(AND(COUNTIF(AJ18:AJ27,AJ23)&gt;1,AJ23&lt;&gt;""),"ErrUnique:HasDoubleConn","")</f>
        <v/>
      </c>
      <c r="AJ23" s="474"/>
      <c r="AK23" s="474"/>
    </row>
    <row r="24" spans="1:37" ht="20.100000000000001" customHeight="1">
      <c r="A24" s="1304"/>
      <c r="B24" s="1304"/>
      <c r="C24" s="1304"/>
      <c r="D24" s="1304"/>
      <c r="E24" s="1304"/>
      <c r="F24" s="956"/>
      <c r="G24" s="965"/>
      <c r="H24" s="966"/>
      <c r="I24" s="967"/>
      <c r="J24" s="957"/>
      <c r="K24" s="1234"/>
      <c r="L24" s="1340"/>
      <c r="M24" s="1341"/>
      <c r="N24" s="1300"/>
      <c r="O24" s="1335"/>
      <c r="P24" s="1331"/>
      <c r="Q24" s="1333"/>
      <c r="R24" s="1300"/>
      <c r="S24" s="1335"/>
      <c r="T24" s="1331"/>
      <c r="U24" s="1334"/>
      <c r="V24" s="1300"/>
      <c r="W24" s="570"/>
      <c r="X24" s="535"/>
      <c r="Y24" s="535"/>
      <c r="Z24" s="541"/>
      <c r="AA24" s="572" t="str">
        <f>AB23 &amp; "-" &amp; AD23</f>
        <v>-</v>
      </c>
      <c r="AB24" s="1299"/>
      <c r="AC24" s="1300"/>
      <c r="AD24" s="1299"/>
      <c r="AE24" s="1300"/>
      <c r="AF24" s="639"/>
      <c r="AG24" s="1329"/>
      <c r="AI24" s="474"/>
      <c r="AJ24" s="474"/>
      <c r="AK24" s="474"/>
    </row>
    <row r="25" spans="1:37" ht="20.100000000000001" customHeight="1">
      <c r="A25" s="1304"/>
      <c r="B25" s="1304"/>
      <c r="C25" s="1304"/>
      <c r="D25" s="1304"/>
      <c r="E25" s="1304"/>
      <c r="F25" s="956"/>
      <c r="G25" s="965"/>
      <c r="H25" s="966"/>
      <c r="I25" s="967"/>
      <c r="J25" s="957"/>
      <c r="K25" s="1234"/>
      <c r="L25" s="1340"/>
      <c r="M25" s="1341"/>
      <c r="N25" s="1300"/>
      <c r="O25" s="1335"/>
      <c r="P25" s="1331"/>
      <c r="Q25" s="1334"/>
      <c r="R25" s="1300"/>
      <c r="S25" s="571"/>
      <c r="T25" s="528"/>
      <c r="U25" s="535"/>
      <c r="V25" s="540"/>
      <c r="W25" s="540"/>
      <c r="X25" s="540"/>
      <c r="Y25" s="540"/>
      <c r="Z25" s="541"/>
      <c r="AA25" s="541"/>
      <c r="AB25" s="542"/>
      <c r="AC25" s="534"/>
      <c r="AD25" s="534"/>
      <c r="AE25" s="542"/>
      <c r="AF25" s="534"/>
      <c r="AG25" s="1329"/>
      <c r="AI25" s="474"/>
      <c r="AJ25" s="474"/>
      <c r="AK25" s="474"/>
    </row>
    <row r="26" spans="1:37" ht="20.100000000000001" customHeight="1">
      <c r="A26" s="1304"/>
      <c r="B26" s="1304"/>
      <c r="C26" s="1304"/>
      <c r="D26" s="1304"/>
      <c r="E26" s="1304"/>
      <c r="F26" s="956"/>
      <c r="G26" s="965"/>
      <c r="H26" s="966"/>
      <c r="I26" s="967"/>
      <c r="J26" s="957"/>
      <c r="K26" s="1234"/>
      <c r="L26" s="1340"/>
      <c r="M26" s="1341"/>
      <c r="N26" s="1300"/>
      <c r="O26" s="543"/>
      <c r="P26" s="545"/>
      <c r="Q26" s="544"/>
      <c r="R26" s="540"/>
      <c r="S26" s="540"/>
      <c r="T26" s="540"/>
      <c r="U26" s="540"/>
      <c r="V26" s="540"/>
      <c r="W26" s="540"/>
      <c r="X26" s="540"/>
      <c r="Y26" s="540"/>
      <c r="Z26" s="541"/>
      <c r="AA26" s="541"/>
      <c r="AB26" s="542"/>
      <c r="AC26" s="534"/>
      <c r="AD26" s="534"/>
      <c r="AE26" s="542"/>
      <c r="AF26" s="534"/>
      <c r="AG26" s="1329"/>
      <c r="AI26" s="474"/>
      <c r="AJ26" s="474"/>
      <c r="AK26" s="474"/>
    </row>
    <row r="27" spans="1:37" s="445" customFormat="1" ht="15" customHeight="1">
      <c r="A27" s="1304"/>
      <c r="B27" s="1304"/>
      <c r="C27" s="1304"/>
      <c r="D27" s="1304"/>
      <c r="E27" s="964"/>
      <c r="F27" s="958"/>
      <c r="G27" s="960"/>
      <c r="H27" s="958"/>
      <c r="I27" s="967"/>
      <c r="J27" s="957"/>
      <c r="K27" s="951"/>
      <c r="L27" s="508"/>
      <c r="M27" s="521" t="s">
        <v>5</v>
      </c>
      <c r="N27" s="521"/>
      <c r="O27" s="521"/>
      <c r="P27" s="521"/>
      <c r="Q27" s="521"/>
      <c r="R27" s="521"/>
      <c r="S27" s="521"/>
      <c r="T27" s="521"/>
      <c r="U27" s="521"/>
      <c r="V27" s="521"/>
      <c r="W27" s="521"/>
      <c r="X27" s="521"/>
      <c r="Y27" s="521"/>
      <c r="Z27" s="521"/>
      <c r="AA27" s="521"/>
      <c r="AB27" s="521"/>
      <c r="AC27" s="521"/>
      <c r="AD27" s="521"/>
      <c r="AE27" s="521"/>
      <c r="AF27" s="521"/>
      <c r="AG27" s="1330"/>
      <c r="AH27" s="471"/>
      <c r="AI27" s="471"/>
      <c r="AJ27" s="205"/>
      <c r="AK27" s="205"/>
    </row>
    <row r="28" spans="1:37" s="445" customFormat="1" ht="15" customHeight="1">
      <c r="A28" s="1304"/>
      <c r="B28" s="1304"/>
      <c r="C28" s="1304"/>
      <c r="D28" s="964"/>
      <c r="E28" s="964"/>
      <c r="F28" s="958"/>
      <c r="G28" s="965"/>
      <c r="H28" s="958"/>
      <c r="I28" s="951"/>
      <c r="J28" s="942"/>
      <c r="K28" s="951"/>
      <c r="L28" s="508"/>
      <c r="M28" s="520" t="s">
        <v>16</v>
      </c>
      <c r="N28" s="520"/>
      <c r="O28" s="520"/>
      <c r="P28" s="520"/>
      <c r="Q28" s="520"/>
      <c r="R28" s="520"/>
      <c r="S28" s="520"/>
      <c r="T28" s="520"/>
      <c r="U28" s="520"/>
      <c r="V28" s="520"/>
      <c r="W28" s="520"/>
      <c r="X28" s="520"/>
      <c r="Y28" s="520"/>
      <c r="Z28" s="520"/>
      <c r="AA28" s="520"/>
      <c r="AB28" s="520"/>
      <c r="AC28" s="520"/>
      <c r="AD28" s="520"/>
      <c r="AE28" s="520"/>
      <c r="AF28" s="534"/>
      <c r="AG28" s="530"/>
      <c r="AH28" s="471"/>
      <c r="AI28" s="471"/>
      <c r="AJ28" s="205"/>
      <c r="AK28" s="205"/>
    </row>
    <row r="29" spans="1:37" s="445" customFormat="1" ht="15" customHeight="1">
      <c r="A29" s="1304"/>
      <c r="B29" s="1304"/>
      <c r="C29" s="964"/>
      <c r="D29" s="964"/>
      <c r="E29" s="964"/>
      <c r="F29" s="958"/>
      <c r="G29" s="965"/>
      <c r="H29" s="958"/>
      <c r="I29" s="951"/>
      <c r="J29" s="942"/>
      <c r="K29" s="951"/>
      <c r="L29" s="508"/>
      <c r="M29" s="519" t="s">
        <v>17</v>
      </c>
      <c r="N29" s="519"/>
      <c r="O29" s="519"/>
      <c r="P29" s="519"/>
      <c r="Q29" s="519"/>
      <c r="R29" s="519"/>
      <c r="S29" s="519"/>
      <c r="T29" s="519"/>
      <c r="U29" s="519"/>
      <c r="V29" s="519"/>
      <c r="W29" s="519"/>
      <c r="X29" s="519"/>
      <c r="Y29" s="519"/>
      <c r="Z29" s="515"/>
      <c r="AA29" s="515"/>
      <c r="AB29" s="542"/>
      <c r="AC29" s="534"/>
      <c r="AD29" s="533"/>
      <c r="AE29" s="519"/>
      <c r="AF29" s="534"/>
      <c r="AG29" s="530"/>
      <c r="AH29" s="471"/>
      <c r="AI29" s="471"/>
      <c r="AJ29" s="471"/>
      <c r="AK29" s="471"/>
    </row>
    <row r="30" spans="1:37" s="445" customFormat="1" ht="15" customHeight="1">
      <c r="A30" s="1304"/>
      <c r="B30" s="964"/>
      <c r="C30" s="964"/>
      <c r="D30" s="964"/>
      <c r="E30" s="964"/>
      <c r="F30" s="958"/>
      <c r="G30" s="965"/>
      <c r="H30" s="958"/>
      <c r="I30" s="951"/>
      <c r="J30" s="942"/>
      <c r="K30" s="951"/>
      <c r="L30" s="508"/>
      <c r="M30" s="528" t="s">
        <v>18</v>
      </c>
      <c r="N30" s="528"/>
      <c r="O30" s="528"/>
      <c r="P30" s="528"/>
      <c r="Q30" s="528"/>
      <c r="R30" s="528"/>
      <c r="S30" s="528"/>
      <c r="T30" s="528"/>
      <c r="U30" s="528"/>
      <c r="V30" s="528"/>
      <c r="W30" s="528"/>
      <c r="X30" s="528"/>
      <c r="Y30" s="528"/>
      <c r="Z30" s="515"/>
      <c r="AA30" s="515"/>
      <c r="AB30" s="542"/>
      <c r="AC30" s="534"/>
      <c r="AD30" s="533"/>
      <c r="AE30" s="519"/>
      <c r="AF30" s="534"/>
      <c r="AG30" s="530"/>
      <c r="AH30" s="471"/>
      <c r="AI30" s="471"/>
      <c r="AJ30" s="471"/>
      <c r="AK30" s="471"/>
    </row>
    <row r="31" spans="1:37" s="445" customFormat="1" ht="15" customHeight="1">
      <c r="A31" s="937"/>
      <c r="B31" s="937"/>
      <c r="C31" s="937"/>
      <c r="D31" s="937"/>
      <c r="E31" s="937"/>
      <c r="F31" s="937"/>
      <c r="G31" s="950"/>
      <c r="H31" s="951"/>
      <c r="I31" s="941"/>
      <c r="J31" s="942"/>
      <c r="K31" s="937"/>
      <c r="L31" s="508"/>
      <c r="M31" s="535" t="s">
        <v>308</v>
      </c>
      <c r="N31" s="535"/>
      <c r="O31" s="535"/>
      <c r="P31" s="535"/>
      <c r="Q31" s="535"/>
      <c r="R31" s="535"/>
      <c r="S31" s="535"/>
      <c r="T31" s="535"/>
      <c r="U31" s="535"/>
      <c r="V31" s="535"/>
      <c r="W31" s="535"/>
      <c r="X31" s="535"/>
      <c r="Y31" s="535"/>
      <c r="Z31" s="515"/>
      <c r="AA31" s="515"/>
      <c r="AB31" s="542"/>
      <c r="AC31" s="534"/>
      <c r="AD31" s="533"/>
      <c r="AE31" s="519"/>
      <c r="AF31" s="534"/>
      <c r="AG31" s="530"/>
      <c r="AH31" s="471"/>
      <c r="AI31" s="471"/>
      <c r="AJ31" s="471"/>
      <c r="AK31" s="471"/>
    </row>
    <row r="33" spans="12:37" ht="102" customHeight="1">
      <c r="L33" s="1">
        <v>1</v>
      </c>
      <c r="M33" s="1267" t="s">
        <v>747</v>
      </c>
      <c r="N33" s="1267"/>
      <c r="O33" s="1267"/>
      <c r="P33" s="1267"/>
      <c r="Q33" s="1267"/>
      <c r="R33" s="1267"/>
      <c r="S33" s="1267"/>
      <c r="T33" s="1267"/>
      <c r="U33" s="1267"/>
      <c r="V33" s="1267"/>
      <c r="W33" s="1267"/>
      <c r="X33" s="1267"/>
      <c r="Y33" s="1267"/>
      <c r="Z33" s="1267"/>
      <c r="AA33" s="1267"/>
      <c r="AB33" s="1267"/>
      <c r="AC33" s="1267"/>
      <c r="AD33" s="1267"/>
      <c r="AE33" s="1267"/>
      <c r="AF33" s="1267"/>
      <c r="AG33" s="1267"/>
      <c r="AH33" s="476"/>
      <c r="AI33" s="476"/>
      <c r="AJ33" s="476"/>
      <c r="AK33" s="476"/>
    </row>
    <row r="34" spans="12:37" ht="14.25" customHeight="1">
      <c r="L34" s="483"/>
      <c r="M34" s="484"/>
      <c r="N34" s="484"/>
      <c r="O34" s="484"/>
      <c r="P34" s="484"/>
      <c r="Q34" s="484"/>
      <c r="R34" s="484"/>
      <c r="S34" s="484"/>
      <c r="T34" s="484"/>
      <c r="U34" s="484"/>
      <c r="V34" s="484"/>
      <c r="W34" s="484"/>
      <c r="X34" s="484"/>
      <c r="Y34" s="484"/>
      <c r="Z34" s="487"/>
      <c r="AA34" s="487"/>
      <c r="AB34" s="487"/>
      <c r="AC34" s="487"/>
      <c r="AD34" s="487"/>
      <c r="AE34" s="487"/>
      <c r="AF34" s="487"/>
      <c r="AG34" s="487"/>
      <c r="AH34" s="488"/>
      <c r="AI34" s="488"/>
      <c r="AJ34" s="488"/>
      <c r="AK34" s="488"/>
    </row>
  </sheetData>
  <sheetProtection password="FA9C" sheet="1" objects="1" scenarios="1" formatColumns="0" formatRows="0"/>
  <dataConsolidate/>
  <mergeCells count="52">
    <mergeCell ref="L5:T5"/>
    <mergeCell ref="AG14:AG17"/>
    <mergeCell ref="Z15:AD15"/>
    <mergeCell ref="AE15:AE17"/>
    <mergeCell ref="AF15:AF17"/>
    <mergeCell ref="L12:M12"/>
    <mergeCell ref="O12:T12"/>
    <mergeCell ref="O13:T13"/>
    <mergeCell ref="Z13:AE13"/>
    <mergeCell ref="N8:T8"/>
    <mergeCell ref="N9:T9"/>
    <mergeCell ref="L14:AF14"/>
    <mergeCell ref="L15:L17"/>
    <mergeCell ref="M15:M17"/>
    <mergeCell ref="N15:Q17"/>
    <mergeCell ref="R15:U17"/>
    <mergeCell ref="AC18:AD18"/>
    <mergeCell ref="N18:Q18"/>
    <mergeCell ref="R18:U18"/>
    <mergeCell ref="A19:A30"/>
    <mergeCell ref="N19:AF19"/>
    <mergeCell ref="B20:B29"/>
    <mergeCell ref="N20:AF20"/>
    <mergeCell ref="C21:C28"/>
    <mergeCell ref="N21:AF21"/>
    <mergeCell ref="D22:D27"/>
    <mergeCell ref="N22:AF22"/>
    <mergeCell ref="U23:U24"/>
    <mergeCell ref="E23:E26"/>
    <mergeCell ref="K23:K26"/>
    <mergeCell ref="L23:L26"/>
    <mergeCell ref="M23:M26"/>
    <mergeCell ref="AC17:AD17"/>
    <mergeCell ref="V15:Y17"/>
    <mergeCell ref="Z16:AA16"/>
    <mergeCell ref="AB16:AD16"/>
    <mergeCell ref="O7:T7"/>
    <mergeCell ref="O10:T10"/>
    <mergeCell ref="AG23:AG27"/>
    <mergeCell ref="M33:AG33"/>
    <mergeCell ref="V23:V24"/>
    <mergeCell ref="AB23:AB24"/>
    <mergeCell ref="AC23:AC24"/>
    <mergeCell ref="AD23:AD24"/>
    <mergeCell ref="AE23:AE24"/>
    <mergeCell ref="P23:P25"/>
    <mergeCell ref="Q23:Q25"/>
    <mergeCell ref="R23:R25"/>
    <mergeCell ref="S23:S24"/>
    <mergeCell ref="T23:T24"/>
    <mergeCell ref="O23:O25"/>
    <mergeCell ref="N23:N26"/>
  </mergeCells>
  <dataValidations count="7">
    <dataValidation allowBlank="1" prompt="Для выбора выполните двойной щелчок левой клавиши мыши по соответствующей ячейке." sqref="WVJ983067:WWE983071 IX65563:JS65567 ST65563:TO65567 ACP65563:ADK65567 AML65563:ANG65567 AWH65563:AXC65567 BGD65563:BGY65567 BPZ65563:BQU65567 BZV65563:CAQ65567 CJR65563:CKM65567 CTN65563:CUI65567 DDJ65563:DEE65567 DNF65563:DOA65567 DXB65563:DXW65567 EGX65563:EHS65567 EQT65563:ERO65567 FAP65563:FBK65567 FKL65563:FLG65567 FUH65563:FVC65567 GED65563:GEY65567 GNZ65563:GOU65567 GXV65563:GYQ65567 HHR65563:HIM65567 HRN65563:HSI65567 IBJ65563:ICE65567 ILF65563:IMA65567 IVB65563:IVW65567 JEX65563:JFS65567 JOT65563:JPO65567 JYP65563:JZK65567 KIL65563:KJG65567 KSH65563:KTC65567 LCD65563:LCY65567 LLZ65563:LMU65567 LVV65563:LWQ65567 MFR65563:MGM65567 MPN65563:MQI65567 MZJ65563:NAE65567 NJF65563:NKA65567 NTB65563:NTW65567 OCX65563:ODS65567 OMT65563:ONO65567 OWP65563:OXK65567 PGL65563:PHG65567 PQH65563:PRC65567 QAD65563:QAY65567 QJZ65563:QKU65567 QTV65563:QUQ65567 RDR65563:REM65567 RNN65563:ROI65567 RXJ65563:RYE65567 SHF65563:SIA65567 SRB65563:SRW65567 TAX65563:TBS65567 TKT65563:TLO65567 TUP65563:TVK65567 UEL65563:UFG65567 UOH65563:UPC65567 UYD65563:UYY65567 VHZ65563:VIU65567 VRV65563:VSQ65567 WBR65563:WCM65567 WLN65563:WMI65567 WVJ65563:WWE65567 IX131099:JS131103 ST131099:TO131103 ACP131099:ADK131103 AML131099:ANG131103 AWH131099:AXC131103 BGD131099:BGY131103 BPZ131099:BQU131103 BZV131099:CAQ131103 CJR131099:CKM131103 CTN131099:CUI131103 DDJ131099:DEE131103 DNF131099:DOA131103 DXB131099:DXW131103 EGX131099:EHS131103 EQT131099:ERO131103 FAP131099:FBK131103 FKL131099:FLG131103 FUH131099:FVC131103 GED131099:GEY131103 GNZ131099:GOU131103 GXV131099:GYQ131103 HHR131099:HIM131103 HRN131099:HSI131103 IBJ131099:ICE131103 ILF131099:IMA131103 IVB131099:IVW131103 JEX131099:JFS131103 JOT131099:JPO131103 JYP131099:JZK131103 KIL131099:KJG131103 KSH131099:KTC131103 LCD131099:LCY131103 LLZ131099:LMU131103 LVV131099:LWQ131103 MFR131099:MGM131103 MPN131099:MQI131103 MZJ131099:NAE131103 NJF131099:NKA131103 NTB131099:NTW131103 OCX131099:ODS131103 OMT131099:ONO131103 OWP131099:OXK131103 PGL131099:PHG131103 PQH131099:PRC131103 QAD131099:QAY131103 QJZ131099:QKU131103 QTV131099:QUQ131103 RDR131099:REM131103 RNN131099:ROI131103 RXJ131099:RYE131103 SHF131099:SIA131103 SRB131099:SRW131103 TAX131099:TBS131103 TKT131099:TLO131103 TUP131099:TVK131103 UEL131099:UFG131103 UOH131099:UPC131103 UYD131099:UYY131103 VHZ131099:VIU131103 VRV131099:VSQ131103 WBR131099:WCM131103 WLN131099:WMI131103 WVJ131099:WWE131103 IX196635:JS196639 ST196635:TO196639 ACP196635:ADK196639 AML196635:ANG196639 AWH196635:AXC196639 BGD196635:BGY196639 BPZ196635:BQU196639 BZV196635:CAQ196639 CJR196635:CKM196639 CTN196635:CUI196639 DDJ196635:DEE196639 DNF196635:DOA196639 DXB196635:DXW196639 EGX196635:EHS196639 EQT196635:ERO196639 FAP196635:FBK196639 FKL196635:FLG196639 FUH196635:FVC196639 GED196635:GEY196639 GNZ196635:GOU196639 GXV196635:GYQ196639 HHR196635:HIM196639 HRN196635:HSI196639 IBJ196635:ICE196639 ILF196635:IMA196639 IVB196635:IVW196639 JEX196635:JFS196639 JOT196635:JPO196639 JYP196635:JZK196639 KIL196635:KJG196639 KSH196635:KTC196639 LCD196635:LCY196639 LLZ196635:LMU196639 LVV196635:LWQ196639 MFR196635:MGM196639 MPN196635:MQI196639 MZJ196635:NAE196639 NJF196635:NKA196639 NTB196635:NTW196639 OCX196635:ODS196639 OMT196635:ONO196639 OWP196635:OXK196639 PGL196635:PHG196639 PQH196635:PRC196639 QAD196635:QAY196639 QJZ196635:QKU196639 QTV196635:QUQ196639 RDR196635:REM196639 RNN196635:ROI196639 RXJ196635:RYE196639 SHF196635:SIA196639 SRB196635:SRW196639 TAX196635:TBS196639 TKT196635:TLO196639 TUP196635:TVK196639 UEL196635:UFG196639 UOH196635:UPC196639 UYD196635:UYY196639 VHZ196635:VIU196639 VRV196635:VSQ196639 WBR196635:WCM196639 WLN196635:WMI196639 WVJ196635:WWE196639 IX262171:JS262175 ST262171:TO262175 ACP262171:ADK262175 AML262171:ANG262175 AWH262171:AXC262175 BGD262171:BGY262175 BPZ262171:BQU262175 BZV262171:CAQ262175 CJR262171:CKM262175 CTN262171:CUI262175 DDJ262171:DEE262175 DNF262171:DOA262175 DXB262171:DXW262175 EGX262171:EHS262175 EQT262171:ERO262175 FAP262171:FBK262175 FKL262171:FLG262175 FUH262171:FVC262175 GED262171:GEY262175 GNZ262171:GOU262175 GXV262171:GYQ262175 HHR262171:HIM262175 HRN262171:HSI262175 IBJ262171:ICE262175 ILF262171:IMA262175 IVB262171:IVW262175 JEX262171:JFS262175 JOT262171:JPO262175 JYP262171:JZK262175 KIL262171:KJG262175 KSH262171:KTC262175 LCD262171:LCY262175 LLZ262171:LMU262175 LVV262171:LWQ262175 MFR262171:MGM262175 MPN262171:MQI262175 MZJ262171:NAE262175 NJF262171:NKA262175 NTB262171:NTW262175 OCX262171:ODS262175 OMT262171:ONO262175 OWP262171:OXK262175 PGL262171:PHG262175 PQH262171:PRC262175 QAD262171:QAY262175 QJZ262171:QKU262175 QTV262171:QUQ262175 RDR262171:REM262175 RNN262171:ROI262175 RXJ262171:RYE262175 SHF262171:SIA262175 SRB262171:SRW262175 TAX262171:TBS262175 TKT262171:TLO262175 TUP262171:TVK262175 UEL262171:UFG262175 UOH262171:UPC262175 UYD262171:UYY262175 VHZ262171:VIU262175 VRV262171:VSQ262175 WBR262171:WCM262175 WLN262171:WMI262175 WVJ262171:WWE262175 IX327707:JS327711 ST327707:TO327711 ACP327707:ADK327711 AML327707:ANG327711 AWH327707:AXC327711 BGD327707:BGY327711 BPZ327707:BQU327711 BZV327707:CAQ327711 CJR327707:CKM327711 CTN327707:CUI327711 DDJ327707:DEE327711 DNF327707:DOA327711 DXB327707:DXW327711 EGX327707:EHS327711 EQT327707:ERO327711 FAP327707:FBK327711 FKL327707:FLG327711 FUH327707:FVC327711 GED327707:GEY327711 GNZ327707:GOU327711 GXV327707:GYQ327711 HHR327707:HIM327711 HRN327707:HSI327711 IBJ327707:ICE327711 ILF327707:IMA327711 IVB327707:IVW327711 JEX327707:JFS327711 JOT327707:JPO327711 JYP327707:JZK327711 KIL327707:KJG327711 KSH327707:KTC327711 LCD327707:LCY327711 LLZ327707:LMU327711 LVV327707:LWQ327711 MFR327707:MGM327711 MPN327707:MQI327711 MZJ327707:NAE327711 NJF327707:NKA327711 NTB327707:NTW327711 OCX327707:ODS327711 OMT327707:ONO327711 OWP327707:OXK327711 PGL327707:PHG327711 PQH327707:PRC327711 QAD327707:QAY327711 QJZ327707:QKU327711 QTV327707:QUQ327711 RDR327707:REM327711 RNN327707:ROI327711 RXJ327707:RYE327711 SHF327707:SIA327711 SRB327707:SRW327711 TAX327707:TBS327711 TKT327707:TLO327711 TUP327707:TVK327711 UEL327707:UFG327711 UOH327707:UPC327711 UYD327707:UYY327711 VHZ327707:VIU327711 VRV327707:VSQ327711 WBR327707:WCM327711 WLN327707:WMI327711 WVJ327707:WWE327711 IX393243:JS393247 ST393243:TO393247 ACP393243:ADK393247 AML393243:ANG393247 AWH393243:AXC393247 BGD393243:BGY393247 BPZ393243:BQU393247 BZV393243:CAQ393247 CJR393243:CKM393247 CTN393243:CUI393247 DDJ393243:DEE393247 DNF393243:DOA393247 DXB393243:DXW393247 EGX393243:EHS393247 EQT393243:ERO393247 FAP393243:FBK393247 FKL393243:FLG393247 FUH393243:FVC393247 GED393243:GEY393247 GNZ393243:GOU393247 GXV393243:GYQ393247 HHR393243:HIM393247 HRN393243:HSI393247 IBJ393243:ICE393247 ILF393243:IMA393247 IVB393243:IVW393247 JEX393243:JFS393247 JOT393243:JPO393247 JYP393243:JZK393247 KIL393243:KJG393247 KSH393243:KTC393247 LCD393243:LCY393247 LLZ393243:LMU393247 LVV393243:LWQ393247 MFR393243:MGM393247 MPN393243:MQI393247 MZJ393243:NAE393247 NJF393243:NKA393247 NTB393243:NTW393247 OCX393243:ODS393247 OMT393243:ONO393247 OWP393243:OXK393247 PGL393243:PHG393247 PQH393243:PRC393247 QAD393243:QAY393247 QJZ393243:QKU393247 QTV393243:QUQ393247 RDR393243:REM393247 RNN393243:ROI393247 RXJ393243:RYE393247 SHF393243:SIA393247 SRB393243:SRW393247 TAX393243:TBS393247 TKT393243:TLO393247 TUP393243:TVK393247 UEL393243:UFG393247 UOH393243:UPC393247 UYD393243:UYY393247 VHZ393243:VIU393247 VRV393243:VSQ393247 WBR393243:WCM393247 WLN393243:WMI393247 WVJ393243:WWE393247 IX458779:JS458783 ST458779:TO458783 ACP458779:ADK458783 AML458779:ANG458783 AWH458779:AXC458783 BGD458779:BGY458783 BPZ458779:BQU458783 BZV458779:CAQ458783 CJR458779:CKM458783 CTN458779:CUI458783 DDJ458779:DEE458783 DNF458779:DOA458783 DXB458779:DXW458783 EGX458779:EHS458783 EQT458779:ERO458783 FAP458779:FBK458783 FKL458779:FLG458783 FUH458779:FVC458783 GED458779:GEY458783 GNZ458779:GOU458783 GXV458779:GYQ458783 HHR458779:HIM458783 HRN458779:HSI458783 IBJ458779:ICE458783 ILF458779:IMA458783 IVB458779:IVW458783 JEX458779:JFS458783 JOT458779:JPO458783 JYP458779:JZK458783 KIL458779:KJG458783 KSH458779:KTC458783 LCD458779:LCY458783 LLZ458779:LMU458783 LVV458779:LWQ458783 MFR458779:MGM458783 MPN458779:MQI458783 MZJ458779:NAE458783 NJF458779:NKA458783 NTB458779:NTW458783 OCX458779:ODS458783 OMT458779:ONO458783 OWP458779:OXK458783 PGL458779:PHG458783 PQH458779:PRC458783 QAD458779:QAY458783 QJZ458779:QKU458783 QTV458779:QUQ458783 RDR458779:REM458783 RNN458779:ROI458783 RXJ458779:RYE458783 SHF458779:SIA458783 SRB458779:SRW458783 TAX458779:TBS458783 TKT458779:TLO458783 TUP458779:TVK458783 UEL458779:UFG458783 UOH458779:UPC458783 UYD458779:UYY458783 VHZ458779:VIU458783 VRV458779:VSQ458783 WBR458779:WCM458783 WLN458779:WMI458783 WVJ458779:WWE458783 IX524315:JS524319 ST524315:TO524319 ACP524315:ADK524319 AML524315:ANG524319 AWH524315:AXC524319 BGD524315:BGY524319 BPZ524315:BQU524319 BZV524315:CAQ524319 CJR524315:CKM524319 CTN524315:CUI524319 DDJ524315:DEE524319 DNF524315:DOA524319 DXB524315:DXW524319 EGX524315:EHS524319 EQT524315:ERO524319 FAP524315:FBK524319 FKL524315:FLG524319 FUH524315:FVC524319 GED524315:GEY524319 GNZ524315:GOU524319 GXV524315:GYQ524319 HHR524315:HIM524319 HRN524315:HSI524319 IBJ524315:ICE524319 ILF524315:IMA524319 IVB524315:IVW524319 JEX524315:JFS524319 JOT524315:JPO524319 JYP524315:JZK524319 KIL524315:KJG524319 KSH524315:KTC524319 LCD524315:LCY524319 LLZ524315:LMU524319 LVV524315:LWQ524319 MFR524315:MGM524319 MPN524315:MQI524319 MZJ524315:NAE524319 NJF524315:NKA524319 NTB524315:NTW524319 OCX524315:ODS524319 OMT524315:ONO524319 OWP524315:OXK524319 PGL524315:PHG524319 PQH524315:PRC524319 QAD524315:QAY524319 QJZ524315:QKU524319 QTV524315:QUQ524319 RDR524315:REM524319 RNN524315:ROI524319 RXJ524315:RYE524319 SHF524315:SIA524319 SRB524315:SRW524319 TAX524315:TBS524319 TKT524315:TLO524319 TUP524315:TVK524319 UEL524315:UFG524319 UOH524315:UPC524319 UYD524315:UYY524319 VHZ524315:VIU524319 VRV524315:VSQ524319 WBR524315:WCM524319 WLN524315:WMI524319 WVJ524315:WWE524319 IX589851:JS589855 ST589851:TO589855 ACP589851:ADK589855 AML589851:ANG589855 AWH589851:AXC589855 BGD589851:BGY589855 BPZ589851:BQU589855 BZV589851:CAQ589855 CJR589851:CKM589855 CTN589851:CUI589855 DDJ589851:DEE589855 DNF589851:DOA589855 DXB589851:DXW589855 EGX589851:EHS589855 EQT589851:ERO589855 FAP589851:FBK589855 FKL589851:FLG589855 FUH589851:FVC589855 GED589851:GEY589855 GNZ589851:GOU589855 GXV589851:GYQ589855 HHR589851:HIM589855 HRN589851:HSI589855 IBJ589851:ICE589855 ILF589851:IMA589855 IVB589851:IVW589855 JEX589851:JFS589855 JOT589851:JPO589855 JYP589851:JZK589855 KIL589851:KJG589855 KSH589851:KTC589855 LCD589851:LCY589855 LLZ589851:LMU589855 LVV589851:LWQ589855 MFR589851:MGM589855 MPN589851:MQI589855 MZJ589851:NAE589855 NJF589851:NKA589855 NTB589851:NTW589855 OCX589851:ODS589855 OMT589851:ONO589855 OWP589851:OXK589855 PGL589851:PHG589855 PQH589851:PRC589855 QAD589851:QAY589855 QJZ589851:QKU589855 QTV589851:QUQ589855 RDR589851:REM589855 RNN589851:ROI589855 RXJ589851:RYE589855 SHF589851:SIA589855 SRB589851:SRW589855 TAX589851:TBS589855 TKT589851:TLO589855 TUP589851:TVK589855 UEL589851:UFG589855 UOH589851:UPC589855 UYD589851:UYY589855 VHZ589851:VIU589855 VRV589851:VSQ589855 WBR589851:WCM589855 WLN589851:WMI589855 WVJ589851:WWE589855 IX655387:JS655391 ST655387:TO655391 ACP655387:ADK655391 AML655387:ANG655391 AWH655387:AXC655391 BGD655387:BGY655391 BPZ655387:BQU655391 BZV655387:CAQ655391 CJR655387:CKM655391 CTN655387:CUI655391 DDJ655387:DEE655391 DNF655387:DOA655391 DXB655387:DXW655391 EGX655387:EHS655391 EQT655387:ERO655391 FAP655387:FBK655391 FKL655387:FLG655391 FUH655387:FVC655391 GED655387:GEY655391 GNZ655387:GOU655391 GXV655387:GYQ655391 HHR655387:HIM655391 HRN655387:HSI655391 IBJ655387:ICE655391 ILF655387:IMA655391 IVB655387:IVW655391 JEX655387:JFS655391 JOT655387:JPO655391 JYP655387:JZK655391 KIL655387:KJG655391 KSH655387:KTC655391 LCD655387:LCY655391 LLZ655387:LMU655391 LVV655387:LWQ655391 MFR655387:MGM655391 MPN655387:MQI655391 MZJ655387:NAE655391 NJF655387:NKA655391 NTB655387:NTW655391 OCX655387:ODS655391 OMT655387:ONO655391 OWP655387:OXK655391 PGL655387:PHG655391 PQH655387:PRC655391 QAD655387:QAY655391 QJZ655387:QKU655391 QTV655387:QUQ655391 RDR655387:REM655391 RNN655387:ROI655391 RXJ655387:RYE655391 SHF655387:SIA655391 SRB655387:SRW655391 TAX655387:TBS655391 TKT655387:TLO655391 TUP655387:TVK655391 UEL655387:UFG655391 UOH655387:UPC655391 UYD655387:UYY655391 VHZ655387:VIU655391 VRV655387:VSQ655391 WBR655387:WCM655391 WLN655387:WMI655391 WVJ655387:WWE655391 IX720923:JS720927 ST720923:TO720927 ACP720923:ADK720927 AML720923:ANG720927 AWH720923:AXC720927 BGD720923:BGY720927 BPZ720923:BQU720927 BZV720923:CAQ720927 CJR720923:CKM720927 CTN720923:CUI720927 DDJ720923:DEE720927 DNF720923:DOA720927 DXB720923:DXW720927 EGX720923:EHS720927 EQT720923:ERO720927 FAP720923:FBK720927 FKL720923:FLG720927 FUH720923:FVC720927 GED720923:GEY720927 GNZ720923:GOU720927 GXV720923:GYQ720927 HHR720923:HIM720927 HRN720923:HSI720927 IBJ720923:ICE720927 ILF720923:IMA720927 IVB720923:IVW720927 JEX720923:JFS720927 JOT720923:JPO720927 JYP720923:JZK720927 KIL720923:KJG720927 KSH720923:KTC720927 LCD720923:LCY720927 LLZ720923:LMU720927 LVV720923:LWQ720927 MFR720923:MGM720927 MPN720923:MQI720927 MZJ720923:NAE720927 NJF720923:NKA720927 NTB720923:NTW720927 OCX720923:ODS720927 OMT720923:ONO720927 OWP720923:OXK720927 PGL720923:PHG720927 PQH720923:PRC720927 QAD720923:QAY720927 QJZ720923:QKU720927 QTV720923:QUQ720927 RDR720923:REM720927 RNN720923:ROI720927 RXJ720923:RYE720927 SHF720923:SIA720927 SRB720923:SRW720927 TAX720923:TBS720927 TKT720923:TLO720927 TUP720923:TVK720927 UEL720923:UFG720927 UOH720923:UPC720927 UYD720923:UYY720927 VHZ720923:VIU720927 VRV720923:VSQ720927 WBR720923:WCM720927 WLN720923:WMI720927 WVJ720923:WWE720927 IX786459:JS786463 ST786459:TO786463 ACP786459:ADK786463 AML786459:ANG786463 AWH786459:AXC786463 BGD786459:BGY786463 BPZ786459:BQU786463 BZV786459:CAQ786463 CJR786459:CKM786463 CTN786459:CUI786463 DDJ786459:DEE786463 DNF786459:DOA786463 DXB786459:DXW786463 EGX786459:EHS786463 EQT786459:ERO786463 FAP786459:FBK786463 FKL786459:FLG786463 FUH786459:FVC786463 GED786459:GEY786463 GNZ786459:GOU786463 GXV786459:GYQ786463 HHR786459:HIM786463 HRN786459:HSI786463 IBJ786459:ICE786463 ILF786459:IMA786463 IVB786459:IVW786463 JEX786459:JFS786463 JOT786459:JPO786463 JYP786459:JZK786463 KIL786459:KJG786463 KSH786459:KTC786463 LCD786459:LCY786463 LLZ786459:LMU786463 LVV786459:LWQ786463 MFR786459:MGM786463 MPN786459:MQI786463 MZJ786459:NAE786463 NJF786459:NKA786463 NTB786459:NTW786463 OCX786459:ODS786463 OMT786459:ONO786463 OWP786459:OXK786463 PGL786459:PHG786463 PQH786459:PRC786463 QAD786459:QAY786463 QJZ786459:QKU786463 QTV786459:QUQ786463 RDR786459:REM786463 RNN786459:ROI786463 RXJ786459:RYE786463 SHF786459:SIA786463 SRB786459:SRW786463 TAX786459:TBS786463 TKT786459:TLO786463 TUP786459:TVK786463 UEL786459:UFG786463 UOH786459:UPC786463 UYD786459:UYY786463 VHZ786459:VIU786463 VRV786459:VSQ786463 WBR786459:WCM786463 WLN786459:WMI786463 WVJ786459:WWE786463 IX851995:JS851999 ST851995:TO851999 ACP851995:ADK851999 AML851995:ANG851999 AWH851995:AXC851999 BGD851995:BGY851999 BPZ851995:BQU851999 BZV851995:CAQ851999 CJR851995:CKM851999 CTN851995:CUI851999 DDJ851995:DEE851999 DNF851995:DOA851999 DXB851995:DXW851999 EGX851995:EHS851999 EQT851995:ERO851999 FAP851995:FBK851999 FKL851995:FLG851999 FUH851995:FVC851999 GED851995:GEY851999 GNZ851995:GOU851999 GXV851995:GYQ851999 HHR851995:HIM851999 HRN851995:HSI851999 IBJ851995:ICE851999 ILF851995:IMA851999 IVB851995:IVW851999 JEX851995:JFS851999 JOT851995:JPO851999 JYP851995:JZK851999 KIL851995:KJG851999 KSH851995:KTC851999 LCD851995:LCY851999 LLZ851995:LMU851999 LVV851995:LWQ851999 MFR851995:MGM851999 MPN851995:MQI851999 MZJ851995:NAE851999 NJF851995:NKA851999 NTB851995:NTW851999 OCX851995:ODS851999 OMT851995:ONO851999 OWP851995:OXK851999 PGL851995:PHG851999 PQH851995:PRC851999 QAD851995:QAY851999 QJZ851995:QKU851999 QTV851995:QUQ851999 RDR851995:REM851999 RNN851995:ROI851999 RXJ851995:RYE851999 SHF851995:SIA851999 SRB851995:SRW851999 TAX851995:TBS851999 TKT851995:TLO851999 TUP851995:TVK851999 UEL851995:UFG851999 UOH851995:UPC851999 UYD851995:UYY851999 VHZ851995:VIU851999 VRV851995:VSQ851999 WBR851995:WCM851999 WLN851995:WMI851999 WVJ851995:WWE851999 IX917531:JS917535 ST917531:TO917535 ACP917531:ADK917535 AML917531:ANG917535 AWH917531:AXC917535 BGD917531:BGY917535 BPZ917531:BQU917535 BZV917531:CAQ917535 CJR917531:CKM917535 CTN917531:CUI917535 DDJ917531:DEE917535 DNF917531:DOA917535 DXB917531:DXW917535 EGX917531:EHS917535 EQT917531:ERO917535 FAP917531:FBK917535 FKL917531:FLG917535 FUH917531:FVC917535 GED917531:GEY917535 GNZ917531:GOU917535 GXV917531:GYQ917535 HHR917531:HIM917535 HRN917531:HSI917535 IBJ917531:ICE917535 ILF917531:IMA917535 IVB917531:IVW917535 JEX917531:JFS917535 JOT917531:JPO917535 JYP917531:JZK917535 KIL917531:KJG917535 KSH917531:KTC917535 LCD917531:LCY917535 LLZ917531:LMU917535 LVV917531:LWQ917535 MFR917531:MGM917535 MPN917531:MQI917535 MZJ917531:NAE917535 NJF917531:NKA917535 NTB917531:NTW917535 OCX917531:ODS917535 OMT917531:ONO917535 OWP917531:OXK917535 PGL917531:PHG917535 PQH917531:PRC917535 QAD917531:QAY917535 QJZ917531:QKU917535 QTV917531:QUQ917535 RDR917531:REM917535 RNN917531:ROI917535 RXJ917531:RYE917535 SHF917531:SIA917535 SRB917531:SRW917535 TAX917531:TBS917535 TKT917531:TLO917535 TUP917531:TVK917535 UEL917531:UFG917535 UOH917531:UPC917535 UYD917531:UYY917535 VHZ917531:VIU917535 VRV917531:VSQ917535 WBR917531:WCM917535 WLN917531:WMI917535 WVJ917531:WWE917535 IX983067:JS983071 ST983067:TO983071 ACP983067:ADK983071 AML983067:ANG983071 AWH983067:AXC983071 BGD983067:BGY983071 BPZ983067:BQU983071 BZV983067:CAQ983071 CJR983067:CKM983071 CTN983067:CUI983071 DDJ983067:DEE983071 DNF983067:DOA983071 DXB983067:DXW983071 EGX983067:EHS983071 EQT983067:ERO983071 FAP983067:FBK983071 FKL983067:FLG983071 FUH983067:FVC983071 GED983067:GEY983071 GNZ983067:GOU983071 GXV983067:GYQ983071 HHR983067:HIM983071 HRN983067:HSI983071 IBJ983067:ICE983071 ILF983067:IMA983071 IVB983067:IVW983071 JEX983067:JFS983071 JOT983067:JPO983071 JYP983067:JZK983071 KIL983067:KJG983071 KSH983067:KTC983071 LCD983067:LCY983071 LLZ983067:LMU983071 LVV983067:LWQ983071 MFR983067:MGM983071 MPN983067:MQI983071 MZJ983067:NAE983071 NJF983067:NKA983071 NTB983067:NTW983071 OCX983067:ODS983071 OMT983067:ONO983071 OWP983067:OXK983071 PGL983067:PHG983071 PQH983067:PRC983071 QAD983067:QAY983071 QJZ983067:QKU983071 QTV983067:QUQ983071 RDR983067:REM983071 RNN983067:ROI983071 RXJ983067:RYE983071 SHF983067:SIA983071 SRB983067:SRW983071 TAX983067:TBS983071 TKT983067:TLO983071 TUP983067:TVK983071 UEL983067:UFG983071 UOH983067:UPC983071 UYD983067:UYY983071 VHZ983067:VIU983071 VRV983067:VSQ983071 WBR983067:WCM983071 WLN983067:WMI983071 IX27:JS31 WVJ27:WWE31 WLN27:WMI31 WBR27:WCM31 VRV27:VSQ31 VHZ27:VIU31 UYD27:UYY31 UOH27:UPC31 UEL27:UFG31 TUP27:TVK31 TKT27:TLO31 TAX27:TBS31 SRB27:SRW31 SHF27:SIA31 RXJ27:RYE31 RNN27:ROI31 RDR27:REM31 QTV27:QUQ31 QJZ27:QKU31 QAD27:QAY31 PQH27:PRC31 PGL27:PHG31 OWP27:OXK31 OMT27:ONO31 OCX27:ODS31 NTB27:NTW31 NJF27:NKA31 MZJ27:NAE31 MPN27:MQI31 MFR27:MGM31 LVV27:LWQ31 LLZ27:LMU31 LCD27:LCY31 KSH27:KTC31 KIL27:KJG31 JYP27:JZK31 JOT27:JPO31 JEX27:JFS31 IVB27:IVW31 ILF27:IMA31 IBJ27:ICE31 HRN27:HSI31 HHR27:HIM31 GXV27:GYQ31 GNZ27:GOU31 GED27:GEY31 FUH27:FVC31 FKL27:FLG31 FAP27:FBK31 EQT27:ERO31 EGX27:EHS31 DXB27:DXW31 DNF27:DOA31 DDJ27:DEE31 CTN27:CUI31 CJR27:CKM31 BZV27:CAQ31 BPZ27:BQU31 BGD27:BGY31 AWH27:AXC31 AML27:ANG31 ACP27:ADK31 ST27:TO31 L65563:AG65567 L131099:AG131103 L196635:AG196639 L262171:AG262175 L327707:AG327711 L393243:AG393247 L458779:AG458783 L524315:AG524319 L589851:AG589855 L655387:AG655391 L720923:AG720927 L786459:AG786463 L851995:AG851999 L917531:AG917535 L983067:AG98307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23:AD24 JP23:JP24 TL23:TL24 ADH23:ADH24 AND23:AND24 AWZ23:AWZ24 BGV23:BGV24 BQR23:BQR24 CAN23:CAN24 CKJ23:CKJ24 CUF23:CUF24 DEB23:DEB24 DNX23:DNX24 DXT23:DXT24 EHP23:EHP24 ERL23:ERL24 FBH23:FBH24 FLD23:FLD24 FUZ23:FUZ24 GEV23:GEV24 GOR23:GOR24 GYN23:GYN24 HIJ23:HIJ24 HSF23:HSF24 ICB23:ICB24 ILX23:ILX24 IVT23:IVT24 JFP23:JFP24 JPL23:JPL24 JZH23:JZH24 KJD23:KJD24 KSZ23:KSZ24 LCV23:LCV24 LMR23:LMR24 LWN23:LWN24 MGJ23:MGJ24 MQF23:MQF24 NAB23:NAB24 NJX23:NJX24 NTT23:NTT24 ODP23:ODP24 ONL23:ONL24 OXH23:OXH24 PHD23:PHD24 PQZ23:PQZ24 QAV23:QAV24 QKR23:QKR24 QUN23:QUN24 REJ23:REJ24 ROF23:ROF24 RYB23:RYB24 SHX23:SHX24 SRT23:SRT24 TBP23:TBP24 TLL23:TLL24 TVH23:TVH24 UFD23:UFD24 UOZ23:UOZ24 UYV23:UYV24 VIR23:VIR24 VSN23:VSN24 WCJ23:WCJ24 WMF23:WMF24 WWB23:WWB24 AD65559:AD65560 JP65559:JP65560 TL65559:TL65560 ADH65559:ADH65560 AND65559:AND65560 AWZ65559:AWZ65560 BGV65559:BGV65560 BQR65559:BQR65560 CAN65559:CAN65560 CKJ65559:CKJ65560 CUF65559:CUF65560 DEB65559:DEB65560 DNX65559:DNX65560 DXT65559:DXT65560 EHP65559:EHP65560 ERL65559:ERL65560 FBH65559:FBH65560 FLD65559:FLD65560 FUZ65559:FUZ65560 GEV65559:GEV65560 GOR65559:GOR65560 GYN65559:GYN65560 HIJ65559:HIJ65560 HSF65559:HSF65560 ICB65559:ICB65560 ILX65559:ILX65560 IVT65559:IVT65560 JFP65559:JFP65560 JPL65559:JPL65560 JZH65559:JZH65560 KJD65559:KJD65560 KSZ65559:KSZ65560 LCV65559:LCV65560 LMR65559:LMR65560 LWN65559:LWN65560 MGJ65559:MGJ65560 MQF65559:MQF65560 NAB65559:NAB65560 NJX65559:NJX65560 NTT65559:NTT65560 ODP65559:ODP65560 ONL65559:ONL65560 OXH65559:OXH65560 PHD65559:PHD65560 PQZ65559:PQZ65560 QAV65559:QAV65560 QKR65559:QKR65560 QUN65559:QUN65560 REJ65559:REJ65560 ROF65559:ROF65560 RYB65559:RYB65560 SHX65559:SHX65560 SRT65559:SRT65560 TBP65559:TBP65560 TLL65559:TLL65560 TVH65559:TVH65560 UFD65559:UFD65560 UOZ65559:UOZ65560 UYV65559:UYV65560 VIR65559:VIR65560 VSN65559:VSN65560 WCJ65559:WCJ65560 WMF65559:WMF65560 WWB65559:WWB65560 AD131095:AD131096 JP131095:JP131096 TL131095:TL131096 ADH131095:ADH131096 AND131095:AND131096 AWZ131095:AWZ131096 BGV131095:BGV131096 BQR131095:BQR131096 CAN131095:CAN131096 CKJ131095:CKJ131096 CUF131095:CUF131096 DEB131095:DEB131096 DNX131095:DNX131096 DXT131095:DXT131096 EHP131095:EHP131096 ERL131095:ERL131096 FBH131095:FBH131096 FLD131095:FLD131096 FUZ131095:FUZ131096 GEV131095:GEV131096 GOR131095:GOR131096 GYN131095:GYN131096 HIJ131095:HIJ131096 HSF131095:HSF131096 ICB131095:ICB131096 ILX131095:ILX131096 IVT131095:IVT131096 JFP131095:JFP131096 JPL131095:JPL131096 JZH131095:JZH131096 KJD131095:KJD131096 KSZ131095:KSZ131096 LCV131095:LCV131096 LMR131095:LMR131096 LWN131095:LWN131096 MGJ131095:MGJ131096 MQF131095:MQF131096 NAB131095:NAB131096 NJX131095:NJX131096 NTT131095:NTT131096 ODP131095:ODP131096 ONL131095:ONL131096 OXH131095:OXH131096 PHD131095:PHD131096 PQZ131095:PQZ131096 QAV131095:QAV131096 QKR131095:QKR131096 QUN131095:QUN131096 REJ131095:REJ131096 ROF131095:ROF131096 RYB131095:RYB131096 SHX131095:SHX131096 SRT131095:SRT131096 TBP131095:TBP131096 TLL131095:TLL131096 TVH131095:TVH131096 UFD131095:UFD131096 UOZ131095:UOZ131096 UYV131095:UYV131096 VIR131095:VIR131096 VSN131095:VSN131096 WCJ131095:WCJ131096 WMF131095:WMF131096 WWB131095:WWB131096 AD196631:AD196632 JP196631:JP196632 TL196631:TL196632 ADH196631:ADH196632 AND196631:AND196632 AWZ196631:AWZ196632 BGV196631:BGV196632 BQR196631:BQR196632 CAN196631:CAN196632 CKJ196631:CKJ196632 CUF196631:CUF196632 DEB196631:DEB196632 DNX196631:DNX196632 DXT196631:DXT196632 EHP196631:EHP196632 ERL196631:ERL196632 FBH196631:FBH196632 FLD196631:FLD196632 FUZ196631:FUZ196632 GEV196631:GEV196632 GOR196631:GOR196632 GYN196631:GYN196632 HIJ196631:HIJ196632 HSF196631:HSF196632 ICB196631:ICB196632 ILX196631:ILX196632 IVT196631:IVT196632 JFP196631:JFP196632 JPL196631:JPL196632 JZH196631:JZH196632 KJD196631:KJD196632 KSZ196631:KSZ196632 LCV196631:LCV196632 LMR196631:LMR196632 LWN196631:LWN196632 MGJ196631:MGJ196632 MQF196631:MQF196632 NAB196631:NAB196632 NJX196631:NJX196632 NTT196631:NTT196632 ODP196631:ODP196632 ONL196631:ONL196632 OXH196631:OXH196632 PHD196631:PHD196632 PQZ196631:PQZ196632 QAV196631:QAV196632 QKR196631:QKR196632 QUN196631:QUN196632 REJ196631:REJ196632 ROF196631:ROF196632 RYB196631:RYB196632 SHX196631:SHX196632 SRT196631:SRT196632 TBP196631:TBP196632 TLL196631:TLL196632 TVH196631:TVH196632 UFD196631:UFD196632 UOZ196631:UOZ196632 UYV196631:UYV196632 VIR196631:VIR196632 VSN196631:VSN196632 WCJ196631:WCJ196632 WMF196631:WMF196632 WWB196631:WWB196632 AD262167:AD262168 JP262167:JP262168 TL262167:TL262168 ADH262167:ADH262168 AND262167:AND262168 AWZ262167:AWZ262168 BGV262167:BGV262168 BQR262167:BQR262168 CAN262167:CAN262168 CKJ262167:CKJ262168 CUF262167:CUF262168 DEB262167:DEB262168 DNX262167:DNX262168 DXT262167:DXT262168 EHP262167:EHP262168 ERL262167:ERL262168 FBH262167:FBH262168 FLD262167:FLD262168 FUZ262167:FUZ262168 GEV262167:GEV262168 GOR262167:GOR262168 GYN262167:GYN262168 HIJ262167:HIJ262168 HSF262167:HSF262168 ICB262167:ICB262168 ILX262167:ILX262168 IVT262167:IVT262168 JFP262167:JFP262168 JPL262167:JPL262168 JZH262167:JZH262168 KJD262167:KJD262168 KSZ262167:KSZ262168 LCV262167:LCV262168 LMR262167:LMR262168 LWN262167:LWN262168 MGJ262167:MGJ262168 MQF262167:MQF262168 NAB262167:NAB262168 NJX262167:NJX262168 NTT262167:NTT262168 ODP262167:ODP262168 ONL262167:ONL262168 OXH262167:OXH262168 PHD262167:PHD262168 PQZ262167:PQZ262168 QAV262167:QAV262168 QKR262167:QKR262168 QUN262167:QUN262168 REJ262167:REJ262168 ROF262167:ROF262168 RYB262167:RYB262168 SHX262167:SHX262168 SRT262167:SRT262168 TBP262167:TBP262168 TLL262167:TLL262168 TVH262167:TVH262168 UFD262167:UFD262168 UOZ262167:UOZ262168 UYV262167:UYV262168 VIR262167:VIR262168 VSN262167:VSN262168 WCJ262167:WCJ262168 WMF262167:WMF262168 WWB262167:WWB262168 AD327703:AD327704 JP327703:JP327704 TL327703:TL327704 ADH327703:ADH327704 AND327703:AND327704 AWZ327703:AWZ327704 BGV327703:BGV327704 BQR327703:BQR327704 CAN327703:CAN327704 CKJ327703:CKJ327704 CUF327703:CUF327704 DEB327703:DEB327704 DNX327703:DNX327704 DXT327703:DXT327704 EHP327703:EHP327704 ERL327703:ERL327704 FBH327703:FBH327704 FLD327703:FLD327704 FUZ327703:FUZ327704 GEV327703:GEV327704 GOR327703:GOR327704 GYN327703:GYN327704 HIJ327703:HIJ327704 HSF327703:HSF327704 ICB327703:ICB327704 ILX327703:ILX327704 IVT327703:IVT327704 JFP327703:JFP327704 JPL327703:JPL327704 JZH327703:JZH327704 KJD327703:KJD327704 KSZ327703:KSZ327704 LCV327703:LCV327704 LMR327703:LMR327704 LWN327703:LWN327704 MGJ327703:MGJ327704 MQF327703:MQF327704 NAB327703:NAB327704 NJX327703:NJX327704 NTT327703:NTT327704 ODP327703:ODP327704 ONL327703:ONL327704 OXH327703:OXH327704 PHD327703:PHD327704 PQZ327703:PQZ327704 QAV327703:QAV327704 QKR327703:QKR327704 QUN327703:QUN327704 REJ327703:REJ327704 ROF327703:ROF327704 RYB327703:RYB327704 SHX327703:SHX327704 SRT327703:SRT327704 TBP327703:TBP327704 TLL327703:TLL327704 TVH327703:TVH327704 UFD327703:UFD327704 UOZ327703:UOZ327704 UYV327703:UYV327704 VIR327703:VIR327704 VSN327703:VSN327704 WCJ327703:WCJ327704 WMF327703:WMF327704 WWB327703:WWB327704 AD393239:AD393240 JP393239:JP393240 TL393239:TL393240 ADH393239:ADH393240 AND393239:AND393240 AWZ393239:AWZ393240 BGV393239:BGV393240 BQR393239:BQR393240 CAN393239:CAN393240 CKJ393239:CKJ393240 CUF393239:CUF393240 DEB393239:DEB393240 DNX393239:DNX393240 DXT393239:DXT393240 EHP393239:EHP393240 ERL393239:ERL393240 FBH393239:FBH393240 FLD393239:FLD393240 FUZ393239:FUZ393240 GEV393239:GEV393240 GOR393239:GOR393240 GYN393239:GYN393240 HIJ393239:HIJ393240 HSF393239:HSF393240 ICB393239:ICB393240 ILX393239:ILX393240 IVT393239:IVT393240 JFP393239:JFP393240 JPL393239:JPL393240 JZH393239:JZH393240 KJD393239:KJD393240 KSZ393239:KSZ393240 LCV393239:LCV393240 LMR393239:LMR393240 LWN393239:LWN393240 MGJ393239:MGJ393240 MQF393239:MQF393240 NAB393239:NAB393240 NJX393239:NJX393240 NTT393239:NTT393240 ODP393239:ODP393240 ONL393239:ONL393240 OXH393239:OXH393240 PHD393239:PHD393240 PQZ393239:PQZ393240 QAV393239:QAV393240 QKR393239:QKR393240 QUN393239:QUN393240 REJ393239:REJ393240 ROF393239:ROF393240 RYB393239:RYB393240 SHX393239:SHX393240 SRT393239:SRT393240 TBP393239:TBP393240 TLL393239:TLL393240 TVH393239:TVH393240 UFD393239:UFD393240 UOZ393239:UOZ393240 UYV393239:UYV393240 VIR393239:VIR393240 VSN393239:VSN393240 WCJ393239:WCJ393240 WMF393239:WMF393240 WWB393239:WWB393240 AD458775:AD458776 JP458775:JP458776 TL458775:TL458776 ADH458775:ADH458776 AND458775:AND458776 AWZ458775:AWZ458776 BGV458775:BGV458776 BQR458775:BQR458776 CAN458775:CAN458776 CKJ458775:CKJ458776 CUF458775:CUF458776 DEB458775:DEB458776 DNX458775:DNX458776 DXT458775:DXT458776 EHP458775:EHP458776 ERL458775:ERL458776 FBH458775:FBH458776 FLD458775:FLD458776 FUZ458775:FUZ458776 GEV458775:GEV458776 GOR458775:GOR458776 GYN458775:GYN458776 HIJ458775:HIJ458776 HSF458775:HSF458776 ICB458775:ICB458776 ILX458775:ILX458776 IVT458775:IVT458776 JFP458775:JFP458776 JPL458775:JPL458776 JZH458775:JZH458776 KJD458775:KJD458776 KSZ458775:KSZ458776 LCV458775:LCV458776 LMR458775:LMR458776 LWN458775:LWN458776 MGJ458775:MGJ458776 MQF458775:MQF458776 NAB458775:NAB458776 NJX458775:NJX458776 NTT458775:NTT458776 ODP458775:ODP458776 ONL458775:ONL458776 OXH458775:OXH458776 PHD458775:PHD458776 PQZ458775:PQZ458776 QAV458775:QAV458776 QKR458775:QKR458776 QUN458775:QUN458776 REJ458775:REJ458776 ROF458775:ROF458776 RYB458775:RYB458776 SHX458775:SHX458776 SRT458775:SRT458776 TBP458775:TBP458776 TLL458775:TLL458776 TVH458775:TVH458776 UFD458775:UFD458776 UOZ458775:UOZ458776 UYV458775:UYV458776 VIR458775:VIR458776 VSN458775:VSN458776 WCJ458775:WCJ458776 WMF458775:WMF458776 WWB458775:WWB458776 AD524311:AD524312 JP524311:JP524312 TL524311:TL524312 ADH524311:ADH524312 AND524311:AND524312 AWZ524311:AWZ524312 BGV524311:BGV524312 BQR524311:BQR524312 CAN524311:CAN524312 CKJ524311:CKJ524312 CUF524311:CUF524312 DEB524311:DEB524312 DNX524311:DNX524312 DXT524311:DXT524312 EHP524311:EHP524312 ERL524311:ERL524312 FBH524311:FBH524312 FLD524311:FLD524312 FUZ524311:FUZ524312 GEV524311:GEV524312 GOR524311:GOR524312 GYN524311:GYN524312 HIJ524311:HIJ524312 HSF524311:HSF524312 ICB524311:ICB524312 ILX524311:ILX524312 IVT524311:IVT524312 JFP524311:JFP524312 JPL524311:JPL524312 JZH524311:JZH524312 KJD524311:KJD524312 KSZ524311:KSZ524312 LCV524311:LCV524312 LMR524311:LMR524312 LWN524311:LWN524312 MGJ524311:MGJ524312 MQF524311:MQF524312 NAB524311:NAB524312 NJX524311:NJX524312 NTT524311:NTT524312 ODP524311:ODP524312 ONL524311:ONL524312 OXH524311:OXH524312 PHD524311:PHD524312 PQZ524311:PQZ524312 QAV524311:QAV524312 QKR524311:QKR524312 QUN524311:QUN524312 REJ524311:REJ524312 ROF524311:ROF524312 RYB524311:RYB524312 SHX524311:SHX524312 SRT524311:SRT524312 TBP524311:TBP524312 TLL524311:TLL524312 TVH524311:TVH524312 UFD524311:UFD524312 UOZ524311:UOZ524312 UYV524311:UYV524312 VIR524311:VIR524312 VSN524311:VSN524312 WCJ524311:WCJ524312 WMF524311:WMF524312 WWB524311:WWB524312 AD589847:AD589848 JP589847:JP589848 TL589847:TL589848 ADH589847:ADH589848 AND589847:AND589848 AWZ589847:AWZ589848 BGV589847:BGV589848 BQR589847:BQR589848 CAN589847:CAN589848 CKJ589847:CKJ589848 CUF589847:CUF589848 DEB589847:DEB589848 DNX589847:DNX589848 DXT589847:DXT589848 EHP589847:EHP589848 ERL589847:ERL589848 FBH589847:FBH589848 FLD589847:FLD589848 FUZ589847:FUZ589848 GEV589847:GEV589848 GOR589847:GOR589848 GYN589847:GYN589848 HIJ589847:HIJ589848 HSF589847:HSF589848 ICB589847:ICB589848 ILX589847:ILX589848 IVT589847:IVT589848 JFP589847:JFP589848 JPL589847:JPL589848 JZH589847:JZH589848 KJD589847:KJD589848 KSZ589847:KSZ589848 LCV589847:LCV589848 LMR589847:LMR589848 LWN589847:LWN589848 MGJ589847:MGJ589848 MQF589847:MQF589848 NAB589847:NAB589848 NJX589847:NJX589848 NTT589847:NTT589848 ODP589847:ODP589848 ONL589847:ONL589848 OXH589847:OXH589848 PHD589847:PHD589848 PQZ589847:PQZ589848 QAV589847:QAV589848 QKR589847:QKR589848 QUN589847:QUN589848 REJ589847:REJ589848 ROF589847:ROF589848 RYB589847:RYB589848 SHX589847:SHX589848 SRT589847:SRT589848 TBP589847:TBP589848 TLL589847:TLL589848 TVH589847:TVH589848 UFD589847:UFD589848 UOZ589847:UOZ589848 UYV589847:UYV589848 VIR589847:VIR589848 VSN589847:VSN589848 WCJ589847:WCJ589848 WMF589847:WMF589848 WWB589847:WWB589848 AD655383:AD655384 JP655383:JP655384 TL655383:TL655384 ADH655383:ADH655384 AND655383:AND655384 AWZ655383:AWZ655384 BGV655383:BGV655384 BQR655383:BQR655384 CAN655383:CAN655384 CKJ655383:CKJ655384 CUF655383:CUF655384 DEB655383:DEB655384 DNX655383:DNX655384 DXT655383:DXT655384 EHP655383:EHP655384 ERL655383:ERL655384 FBH655383:FBH655384 FLD655383:FLD655384 FUZ655383:FUZ655384 GEV655383:GEV655384 GOR655383:GOR655384 GYN655383:GYN655384 HIJ655383:HIJ655384 HSF655383:HSF655384 ICB655383:ICB655384 ILX655383:ILX655384 IVT655383:IVT655384 JFP655383:JFP655384 JPL655383:JPL655384 JZH655383:JZH655384 KJD655383:KJD655384 KSZ655383:KSZ655384 LCV655383:LCV655384 LMR655383:LMR655384 LWN655383:LWN655384 MGJ655383:MGJ655384 MQF655383:MQF655384 NAB655383:NAB655384 NJX655383:NJX655384 NTT655383:NTT655384 ODP655383:ODP655384 ONL655383:ONL655384 OXH655383:OXH655384 PHD655383:PHD655384 PQZ655383:PQZ655384 QAV655383:QAV655384 QKR655383:QKR655384 QUN655383:QUN655384 REJ655383:REJ655384 ROF655383:ROF655384 RYB655383:RYB655384 SHX655383:SHX655384 SRT655383:SRT655384 TBP655383:TBP655384 TLL655383:TLL655384 TVH655383:TVH655384 UFD655383:UFD655384 UOZ655383:UOZ655384 UYV655383:UYV655384 VIR655383:VIR655384 VSN655383:VSN655384 WCJ655383:WCJ655384 WMF655383:WMF655384 WWB655383:WWB655384 AD720919:AD720920 JP720919:JP720920 TL720919:TL720920 ADH720919:ADH720920 AND720919:AND720920 AWZ720919:AWZ720920 BGV720919:BGV720920 BQR720919:BQR720920 CAN720919:CAN720920 CKJ720919:CKJ720920 CUF720919:CUF720920 DEB720919:DEB720920 DNX720919:DNX720920 DXT720919:DXT720920 EHP720919:EHP720920 ERL720919:ERL720920 FBH720919:FBH720920 FLD720919:FLD720920 FUZ720919:FUZ720920 GEV720919:GEV720920 GOR720919:GOR720920 GYN720919:GYN720920 HIJ720919:HIJ720920 HSF720919:HSF720920 ICB720919:ICB720920 ILX720919:ILX720920 IVT720919:IVT720920 JFP720919:JFP720920 JPL720919:JPL720920 JZH720919:JZH720920 KJD720919:KJD720920 KSZ720919:KSZ720920 LCV720919:LCV720920 LMR720919:LMR720920 LWN720919:LWN720920 MGJ720919:MGJ720920 MQF720919:MQF720920 NAB720919:NAB720920 NJX720919:NJX720920 NTT720919:NTT720920 ODP720919:ODP720920 ONL720919:ONL720920 OXH720919:OXH720920 PHD720919:PHD720920 PQZ720919:PQZ720920 QAV720919:QAV720920 QKR720919:QKR720920 QUN720919:QUN720920 REJ720919:REJ720920 ROF720919:ROF720920 RYB720919:RYB720920 SHX720919:SHX720920 SRT720919:SRT720920 TBP720919:TBP720920 TLL720919:TLL720920 TVH720919:TVH720920 UFD720919:UFD720920 UOZ720919:UOZ720920 UYV720919:UYV720920 VIR720919:VIR720920 VSN720919:VSN720920 WCJ720919:WCJ720920 WMF720919:WMF720920 WWB720919:WWB720920 AD786455:AD786456 JP786455:JP786456 TL786455:TL786456 ADH786455:ADH786456 AND786455:AND786456 AWZ786455:AWZ786456 BGV786455:BGV786456 BQR786455:BQR786456 CAN786455:CAN786456 CKJ786455:CKJ786456 CUF786455:CUF786456 DEB786455:DEB786456 DNX786455:DNX786456 DXT786455:DXT786456 EHP786455:EHP786456 ERL786455:ERL786456 FBH786455:FBH786456 FLD786455:FLD786456 FUZ786455:FUZ786456 GEV786455:GEV786456 GOR786455:GOR786456 GYN786455:GYN786456 HIJ786455:HIJ786456 HSF786455:HSF786456 ICB786455:ICB786456 ILX786455:ILX786456 IVT786455:IVT786456 JFP786455:JFP786456 JPL786455:JPL786456 JZH786455:JZH786456 KJD786455:KJD786456 KSZ786455:KSZ786456 LCV786455:LCV786456 LMR786455:LMR786456 LWN786455:LWN786456 MGJ786455:MGJ786456 MQF786455:MQF786456 NAB786455:NAB786456 NJX786455:NJX786456 NTT786455:NTT786456 ODP786455:ODP786456 ONL786455:ONL786456 OXH786455:OXH786456 PHD786455:PHD786456 PQZ786455:PQZ786456 QAV786455:QAV786456 QKR786455:QKR786456 QUN786455:QUN786456 REJ786455:REJ786456 ROF786455:ROF786456 RYB786455:RYB786456 SHX786455:SHX786456 SRT786455:SRT786456 TBP786455:TBP786456 TLL786455:TLL786456 TVH786455:TVH786456 UFD786455:UFD786456 UOZ786455:UOZ786456 UYV786455:UYV786456 VIR786455:VIR786456 VSN786455:VSN786456 WCJ786455:WCJ786456 WMF786455:WMF786456 WWB786455:WWB786456 AD851991:AD851992 JP851991:JP851992 TL851991:TL851992 ADH851991:ADH851992 AND851991:AND851992 AWZ851991:AWZ851992 BGV851991:BGV851992 BQR851991:BQR851992 CAN851991:CAN851992 CKJ851991:CKJ851992 CUF851991:CUF851992 DEB851991:DEB851992 DNX851991:DNX851992 DXT851991:DXT851992 EHP851991:EHP851992 ERL851991:ERL851992 FBH851991:FBH851992 FLD851991:FLD851992 FUZ851991:FUZ851992 GEV851991:GEV851992 GOR851991:GOR851992 GYN851991:GYN851992 HIJ851991:HIJ851992 HSF851991:HSF851992 ICB851991:ICB851992 ILX851991:ILX851992 IVT851991:IVT851992 JFP851991:JFP851992 JPL851991:JPL851992 JZH851991:JZH851992 KJD851991:KJD851992 KSZ851991:KSZ851992 LCV851991:LCV851992 LMR851991:LMR851992 LWN851991:LWN851992 MGJ851991:MGJ851992 MQF851991:MQF851992 NAB851991:NAB851992 NJX851991:NJX851992 NTT851991:NTT851992 ODP851991:ODP851992 ONL851991:ONL851992 OXH851991:OXH851992 PHD851991:PHD851992 PQZ851991:PQZ851992 QAV851991:QAV851992 QKR851991:QKR851992 QUN851991:QUN851992 REJ851991:REJ851992 ROF851991:ROF851992 RYB851991:RYB851992 SHX851991:SHX851992 SRT851991:SRT851992 TBP851991:TBP851992 TLL851991:TLL851992 TVH851991:TVH851992 UFD851991:UFD851992 UOZ851991:UOZ851992 UYV851991:UYV851992 VIR851991:VIR851992 VSN851991:VSN851992 WCJ851991:WCJ851992 WMF851991:WMF851992 WWB851991:WWB851992 AD917527:AD917528 JP917527:JP917528 TL917527:TL917528 ADH917527:ADH917528 AND917527:AND917528 AWZ917527:AWZ917528 BGV917527:BGV917528 BQR917527:BQR917528 CAN917527:CAN917528 CKJ917527:CKJ917528 CUF917527:CUF917528 DEB917527:DEB917528 DNX917527:DNX917528 DXT917527:DXT917528 EHP917527:EHP917528 ERL917527:ERL917528 FBH917527:FBH917528 FLD917527:FLD917528 FUZ917527:FUZ917528 GEV917527:GEV917528 GOR917527:GOR917528 GYN917527:GYN917528 HIJ917527:HIJ917528 HSF917527:HSF917528 ICB917527:ICB917528 ILX917527:ILX917528 IVT917527:IVT917528 JFP917527:JFP917528 JPL917527:JPL917528 JZH917527:JZH917528 KJD917527:KJD917528 KSZ917527:KSZ917528 LCV917527:LCV917528 LMR917527:LMR917528 LWN917527:LWN917528 MGJ917527:MGJ917528 MQF917527:MQF917528 NAB917527:NAB917528 NJX917527:NJX917528 NTT917527:NTT917528 ODP917527:ODP917528 ONL917527:ONL917528 OXH917527:OXH917528 PHD917527:PHD917528 PQZ917527:PQZ917528 QAV917527:QAV917528 QKR917527:QKR917528 QUN917527:QUN917528 REJ917527:REJ917528 ROF917527:ROF917528 RYB917527:RYB917528 SHX917527:SHX917528 SRT917527:SRT917528 TBP917527:TBP917528 TLL917527:TLL917528 TVH917527:TVH917528 UFD917527:UFD917528 UOZ917527:UOZ917528 UYV917527:UYV917528 VIR917527:VIR917528 VSN917527:VSN917528 WCJ917527:WCJ917528 WMF917527:WMF917528 WWB917527:WWB917528 AD983063:AD983064 JP983063:JP983064 TL983063:TL983064 ADH983063:ADH983064 AND983063:AND983064 AWZ983063:AWZ983064 BGV983063:BGV983064 BQR983063:BQR983064 CAN983063:CAN983064 CKJ983063:CKJ983064 CUF983063:CUF983064 DEB983063:DEB983064 DNX983063:DNX983064 DXT983063:DXT983064 EHP983063:EHP983064 ERL983063:ERL983064 FBH983063:FBH983064 FLD983063:FLD983064 FUZ983063:FUZ983064 GEV983063:GEV983064 GOR983063:GOR983064 GYN983063:GYN983064 HIJ983063:HIJ983064 HSF983063:HSF983064 ICB983063:ICB983064 ILX983063:ILX983064 IVT983063:IVT983064 JFP983063:JFP983064 JPL983063:JPL983064 JZH983063:JZH983064 KJD983063:KJD983064 KSZ983063:KSZ983064 LCV983063:LCV983064 LMR983063:LMR983064 LWN983063:LWN983064 MGJ983063:MGJ983064 MQF983063:MQF983064 NAB983063:NAB983064 NJX983063:NJX983064 NTT983063:NTT983064 ODP983063:ODP983064 ONL983063:ONL983064 OXH983063:OXH983064 PHD983063:PHD983064 PQZ983063:PQZ983064 QAV983063:QAV983064 QKR983063:QKR983064 QUN983063:QUN983064 REJ983063:REJ983064 ROF983063:ROF983064 RYB983063:RYB983064 SHX983063:SHX983064 SRT983063:SRT983064 TBP983063:TBP983064 TLL983063:TLL983064 TVH983063:TVH983064 UFD983063:UFD983064 UOZ983063:UOZ983064 UYV983063:UYV983064 VIR983063:VIR983064 VSN983063:VSN983064 WCJ983063:WCJ983064 WMF983063:WMF983064 WWB983063:WWB983064 AB23:AB24 JN23:JN24 TJ23:TJ24 ADF23:ADF24 ANB23:ANB24 AWX23:AWX24 BGT23:BGT24 BQP23:BQP24 CAL23:CAL24 CKH23:CKH24 CUD23:CUD24 DDZ23:DDZ24 DNV23:DNV24 DXR23:DXR24 EHN23:EHN24 ERJ23:ERJ24 FBF23:FBF24 FLB23:FLB24 FUX23:FUX24 GET23:GET24 GOP23:GOP24 GYL23:GYL24 HIH23:HIH24 HSD23:HSD24 IBZ23:IBZ24 ILV23:ILV24 IVR23:IVR24 JFN23:JFN24 JPJ23:JPJ24 JZF23:JZF24 KJB23:KJB24 KSX23:KSX24 LCT23:LCT24 LMP23:LMP24 LWL23:LWL24 MGH23:MGH24 MQD23:MQD24 MZZ23:MZZ24 NJV23:NJV24 NTR23:NTR24 ODN23:ODN24 ONJ23:ONJ24 OXF23:OXF24 PHB23:PHB24 PQX23:PQX24 QAT23:QAT24 QKP23:QKP24 QUL23:QUL24 REH23:REH24 ROD23:ROD24 RXZ23:RXZ24 SHV23:SHV24 SRR23:SRR24 TBN23:TBN24 TLJ23:TLJ24 TVF23:TVF24 UFB23:UFB24 UOX23:UOX24 UYT23:UYT24 VIP23:VIP24 VSL23:VSL24 WCH23:WCH24 WMD23:WMD24 WVZ23:WVZ24 AB65559:AB65560 JN65559:JN65560 TJ65559:TJ65560 ADF65559:ADF65560 ANB65559:ANB65560 AWX65559:AWX65560 BGT65559:BGT65560 BQP65559:BQP65560 CAL65559:CAL65560 CKH65559:CKH65560 CUD65559:CUD65560 DDZ65559:DDZ65560 DNV65559:DNV65560 DXR65559:DXR65560 EHN65559:EHN65560 ERJ65559:ERJ65560 FBF65559:FBF65560 FLB65559:FLB65560 FUX65559:FUX65560 GET65559:GET65560 GOP65559:GOP65560 GYL65559:GYL65560 HIH65559:HIH65560 HSD65559:HSD65560 IBZ65559:IBZ65560 ILV65559:ILV65560 IVR65559:IVR65560 JFN65559:JFN65560 JPJ65559:JPJ65560 JZF65559:JZF65560 KJB65559:KJB65560 KSX65559:KSX65560 LCT65559:LCT65560 LMP65559:LMP65560 LWL65559:LWL65560 MGH65559:MGH65560 MQD65559:MQD65560 MZZ65559:MZZ65560 NJV65559:NJV65560 NTR65559:NTR65560 ODN65559:ODN65560 ONJ65559:ONJ65560 OXF65559:OXF65560 PHB65559:PHB65560 PQX65559:PQX65560 QAT65559:QAT65560 QKP65559:QKP65560 QUL65559:QUL65560 REH65559:REH65560 ROD65559:ROD65560 RXZ65559:RXZ65560 SHV65559:SHV65560 SRR65559:SRR65560 TBN65559:TBN65560 TLJ65559:TLJ65560 TVF65559:TVF65560 UFB65559:UFB65560 UOX65559:UOX65560 UYT65559:UYT65560 VIP65559:VIP65560 VSL65559:VSL65560 WCH65559:WCH65560 WMD65559:WMD65560 WVZ65559:WVZ65560 AB131095:AB131096 JN131095:JN131096 TJ131095:TJ131096 ADF131095:ADF131096 ANB131095:ANB131096 AWX131095:AWX131096 BGT131095:BGT131096 BQP131095:BQP131096 CAL131095:CAL131096 CKH131095:CKH131096 CUD131095:CUD131096 DDZ131095:DDZ131096 DNV131095:DNV131096 DXR131095:DXR131096 EHN131095:EHN131096 ERJ131095:ERJ131096 FBF131095:FBF131096 FLB131095:FLB131096 FUX131095:FUX131096 GET131095:GET131096 GOP131095:GOP131096 GYL131095:GYL131096 HIH131095:HIH131096 HSD131095:HSD131096 IBZ131095:IBZ131096 ILV131095:ILV131096 IVR131095:IVR131096 JFN131095:JFN131096 JPJ131095:JPJ131096 JZF131095:JZF131096 KJB131095:KJB131096 KSX131095:KSX131096 LCT131095:LCT131096 LMP131095:LMP131096 LWL131095:LWL131096 MGH131095:MGH131096 MQD131095:MQD131096 MZZ131095:MZZ131096 NJV131095:NJV131096 NTR131095:NTR131096 ODN131095:ODN131096 ONJ131095:ONJ131096 OXF131095:OXF131096 PHB131095:PHB131096 PQX131095:PQX131096 QAT131095:QAT131096 QKP131095:QKP131096 QUL131095:QUL131096 REH131095:REH131096 ROD131095:ROD131096 RXZ131095:RXZ131096 SHV131095:SHV131096 SRR131095:SRR131096 TBN131095:TBN131096 TLJ131095:TLJ131096 TVF131095:TVF131096 UFB131095:UFB131096 UOX131095:UOX131096 UYT131095:UYT131096 VIP131095:VIP131096 VSL131095:VSL131096 WCH131095:WCH131096 WMD131095:WMD131096 WVZ131095:WVZ131096 AB196631:AB196632 JN196631:JN196632 TJ196631:TJ196632 ADF196631:ADF196632 ANB196631:ANB196632 AWX196631:AWX196632 BGT196631:BGT196632 BQP196631:BQP196632 CAL196631:CAL196632 CKH196631:CKH196632 CUD196631:CUD196632 DDZ196631:DDZ196632 DNV196631:DNV196632 DXR196631:DXR196632 EHN196631:EHN196632 ERJ196631:ERJ196632 FBF196631:FBF196632 FLB196631:FLB196632 FUX196631:FUX196632 GET196631:GET196632 GOP196631:GOP196632 GYL196631:GYL196632 HIH196631:HIH196632 HSD196631:HSD196632 IBZ196631:IBZ196632 ILV196631:ILV196632 IVR196631:IVR196632 JFN196631:JFN196632 JPJ196631:JPJ196632 JZF196631:JZF196632 KJB196631:KJB196632 KSX196631:KSX196632 LCT196631:LCT196632 LMP196631:LMP196632 LWL196631:LWL196632 MGH196631:MGH196632 MQD196631:MQD196632 MZZ196631:MZZ196632 NJV196631:NJV196632 NTR196631:NTR196632 ODN196631:ODN196632 ONJ196631:ONJ196632 OXF196631:OXF196632 PHB196631:PHB196632 PQX196631:PQX196632 QAT196631:QAT196632 QKP196631:QKP196632 QUL196631:QUL196632 REH196631:REH196632 ROD196631:ROD196632 RXZ196631:RXZ196632 SHV196631:SHV196632 SRR196631:SRR196632 TBN196631:TBN196632 TLJ196631:TLJ196632 TVF196631:TVF196632 UFB196631:UFB196632 UOX196631:UOX196632 UYT196631:UYT196632 VIP196631:VIP196632 VSL196631:VSL196632 WCH196631:WCH196632 WMD196631:WMD196632 WVZ196631:WVZ196632 AB262167:AB262168 JN262167:JN262168 TJ262167:TJ262168 ADF262167:ADF262168 ANB262167:ANB262168 AWX262167:AWX262168 BGT262167:BGT262168 BQP262167:BQP262168 CAL262167:CAL262168 CKH262167:CKH262168 CUD262167:CUD262168 DDZ262167:DDZ262168 DNV262167:DNV262168 DXR262167:DXR262168 EHN262167:EHN262168 ERJ262167:ERJ262168 FBF262167:FBF262168 FLB262167:FLB262168 FUX262167:FUX262168 GET262167:GET262168 GOP262167:GOP262168 GYL262167:GYL262168 HIH262167:HIH262168 HSD262167:HSD262168 IBZ262167:IBZ262168 ILV262167:ILV262168 IVR262167:IVR262168 JFN262167:JFN262168 JPJ262167:JPJ262168 JZF262167:JZF262168 KJB262167:KJB262168 KSX262167:KSX262168 LCT262167:LCT262168 LMP262167:LMP262168 LWL262167:LWL262168 MGH262167:MGH262168 MQD262167:MQD262168 MZZ262167:MZZ262168 NJV262167:NJV262168 NTR262167:NTR262168 ODN262167:ODN262168 ONJ262167:ONJ262168 OXF262167:OXF262168 PHB262167:PHB262168 PQX262167:PQX262168 QAT262167:QAT262168 QKP262167:QKP262168 QUL262167:QUL262168 REH262167:REH262168 ROD262167:ROD262168 RXZ262167:RXZ262168 SHV262167:SHV262168 SRR262167:SRR262168 TBN262167:TBN262168 TLJ262167:TLJ262168 TVF262167:TVF262168 UFB262167:UFB262168 UOX262167:UOX262168 UYT262167:UYT262168 VIP262167:VIP262168 VSL262167:VSL262168 WCH262167:WCH262168 WMD262167:WMD262168 WVZ262167:WVZ262168 AB327703:AB327704 JN327703:JN327704 TJ327703:TJ327704 ADF327703:ADF327704 ANB327703:ANB327704 AWX327703:AWX327704 BGT327703:BGT327704 BQP327703:BQP327704 CAL327703:CAL327704 CKH327703:CKH327704 CUD327703:CUD327704 DDZ327703:DDZ327704 DNV327703:DNV327704 DXR327703:DXR327704 EHN327703:EHN327704 ERJ327703:ERJ327704 FBF327703:FBF327704 FLB327703:FLB327704 FUX327703:FUX327704 GET327703:GET327704 GOP327703:GOP327704 GYL327703:GYL327704 HIH327703:HIH327704 HSD327703:HSD327704 IBZ327703:IBZ327704 ILV327703:ILV327704 IVR327703:IVR327704 JFN327703:JFN327704 JPJ327703:JPJ327704 JZF327703:JZF327704 KJB327703:KJB327704 KSX327703:KSX327704 LCT327703:LCT327704 LMP327703:LMP327704 LWL327703:LWL327704 MGH327703:MGH327704 MQD327703:MQD327704 MZZ327703:MZZ327704 NJV327703:NJV327704 NTR327703:NTR327704 ODN327703:ODN327704 ONJ327703:ONJ327704 OXF327703:OXF327704 PHB327703:PHB327704 PQX327703:PQX327704 QAT327703:QAT327704 QKP327703:QKP327704 QUL327703:QUL327704 REH327703:REH327704 ROD327703:ROD327704 RXZ327703:RXZ327704 SHV327703:SHV327704 SRR327703:SRR327704 TBN327703:TBN327704 TLJ327703:TLJ327704 TVF327703:TVF327704 UFB327703:UFB327704 UOX327703:UOX327704 UYT327703:UYT327704 VIP327703:VIP327704 VSL327703:VSL327704 WCH327703:WCH327704 WMD327703:WMD327704 WVZ327703:WVZ327704 AB393239:AB393240 JN393239:JN393240 TJ393239:TJ393240 ADF393239:ADF393240 ANB393239:ANB393240 AWX393239:AWX393240 BGT393239:BGT393240 BQP393239:BQP393240 CAL393239:CAL393240 CKH393239:CKH393240 CUD393239:CUD393240 DDZ393239:DDZ393240 DNV393239:DNV393240 DXR393239:DXR393240 EHN393239:EHN393240 ERJ393239:ERJ393240 FBF393239:FBF393240 FLB393239:FLB393240 FUX393239:FUX393240 GET393239:GET393240 GOP393239:GOP393240 GYL393239:GYL393240 HIH393239:HIH393240 HSD393239:HSD393240 IBZ393239:IBZ393240 ILV393239:ILV393240 IVR393239:IVR393240 JFN393239:JFN393240 JPJ393239:JPJ393240 JZF393239:JZF393240 KJB393239:KJB393240 KSX393239:KSX393240 LCT393239:LCT393240 LMP393239:LMP393240 LWL393239:LWL393240 MGH393239:MGH393240 MQD393239:MQD393240 MZZ393239:MZZ393240 NJV393239:NJV393240 NTR393239:NTR393240 ODN393239:ODN393240 ONJ393239:ONJ393240 OXF393239:OXF393240 PHB393239:PHB393240 PQX393239:PQX393240 QAT393239:QAT393240 QKP393239:QKP393240 QUL393239:QUL393240 REH393239:REH393240 ROD393239:ROD393240 RXZ393239:RXZ393240 SHV393239:SHV393240 SRR393239:SRR393240 TBN393239:TBN393240 TLJ393239:TLJ393240 TVF393239:TVF393240 UFB393239:UFB393240 UOX393239:UOX393240 UYT393239:UYT393240 VIP393239:VIP393240 VSL393239:VSL393240 WCH393239:WCH393240 WMD393239:WMD393240 WVZ393239:WVZ393240 AB458775:AB458776 JN458775:JN458776 TJ458775:TJ458776 ADF458775:ADF458776 ANB458775:ANB458776 AWX458775:AWX458776 BGT458775:BGT458776 BQP458775:BQP458776 CAL458775:CAL458776 CKH458775:CKH458776 CUD458775:CUD458776 DDZ458775:DDZ458776 DNV458775:DNV458776 DXR458775:DXR458776 EHN458775:EHN458776 ERJ458775:ERJ458776 FBF458775:FBF458776 FLB458775:FLB458776 FUX458775:FUX458776 GET458775:GET458776 GOP458775:GOP458776 GYL458775:GYL458776 HIH458775:HIH458776 HSD458775:HSD458776 IBZ458775:IBZ458776 ILV458775:ILV458776 IVR458775:IVR458776 JFN458775:JFN458776 JPJ458775:JPJ458776 JZF458775:JZF458776 KJB458775:KJB458776 KSX458775:KSX458776 LCT458775:LCT458776 LMP458775:LMP458776 LWL458775:LWL458776 MGH458775:MGH458776 MQD458775:MQD458776 MZZ458775:MZZ458776 NJV458775:NJV458776 NTR458775:NTR458776 ODN458775:ODN458776 ONJ458775:ONJ458776 OXF458775:OXF458776 PHB458775:PHB458776 PQX458775:PQX458776 QAT458775:QAT458776 QKP458775:QKP458776 QUL458775:QUL458776 REH458775:REH458776 ROD458775:ROD458776 RXZ458775:RXZ458776 SHV458775:SHV458776 SRR458775:SRR458776 TBN458775:TBN458776 TLJ458775:TLJ458776 TVF458775:TVF458776 UFB458775:UFB458776 UOX458775:UOX458776 UYT458775:UYT458776 VIP458775:VIP458776 VSL458775:VSL458776 WCH458775:WCH458776 WMD458775:WMD458776 WVZ458775:WVZ458776 AB524311:AB524312 JN524311:JN524312 TJ524311:TJ524312 ADF524311:ADF524312 ANB524311:ANB524312 AWX524311:AWX524312 BGT524311:BGT524312 BQP524311:BQP524312 CAL524311:CAL524312 CKH524311:CKH524312 CUD524311:CUD524312 DDZ524311:DDZ524312 DNV524311:DNV524312 DXR524311:DXR524312 EHN524311:EHN524312 ERJ524311:ERJ524312 FBF524311:FBF524312 FLB524311:FLB524312 FUX524311:FUX524312 GET524311:GET524312 GOP524311:GOP524312 GYL524311:GYL524312 HIH524311:HIH524312 HSD524311:HSD524312 IBZ524311:IBZ524312 ILV524311:ILV524312 IVR524311:IVR524312 JFN524311:JFN524312 JPJ524311:JPJ524312 JZF524311:JZF524312 KJB524311:KJB524312 KSX524311:KSX524312 LCT524311:LCT524312 LMP524311:LMP524312 LWL524311:LWL524312 MGH524311:MGH524312 MQD524311:MQD524312 MZZ524311:MZZ524312 NJV524311:NJV524312 NTR524311:NTR524312 ODN524311:ODN524312 ONJ524311:ONJ524312 OXF524311:OXF524312 PHB524311:PHB524312 PQX524311:PQX524312 QAT524311:QAT524312 QKP524311:QKP524312 QUL524311:QUL524312 REH524311:REH524312 ROD524311:ROD524312 RXZ524311:RXZ524312 SHV524311:SHV524312 SRR524311:SRR524312 TBN524311:TBN524312 TLJ524311:TLJ524312 TVF524311:TVF524312 UFB524311:UFB524312 UOX524311:UOX524312 UYT524311:UYT524312 VIP524311:VIP524312 VSL524311:VSL524312 WCH524311:WCH524312 WMD524311:WMD524312 WVZ524311:WVZ524312 AB589847:AB589848 JN589847:JN589848 TJ589847:TJ589848 ADF589847:ADF589848 ANB589847:ANB589848 AWX589847:AWX589848 BGT589847:BGT589848 BQP589847:BQP589848 CAL589847:CAL589848 CKH589847:CKH589848 CUD589847:CUD589848 DDZ589847:DDZ589848 DNV589847:DNV589848 DXR589847:DXR589848 EHN589847:EHN589848 ERJ589847:ERJ589848 FBF589847:FBF589848 FLB589847:FLB589848 FUX589847:FUX589848 GET589847:GET589848 GOP589847:GOP589848 GYL589847:GYL589848 HIH589847:HIH589848 HSD589847:HSD589848 IBZ589847:IBZ589848 ILV589847:ILV589848 IVR589847:IVR589848 JFN589847:JFN589848 JPJ589847:JPJ589848 JZF589847:JZF589848 KJB589847:KJB589848 KSX589847:KSX589848 LCT589847:LCT589848 LMP589847:LMP589848 LWL589847:LWL589848 MGH589847:MGH589848 MQD589847:MQD589848 MZZ589847:MZZ589848 NJV589847:NJV589848 NTR589847:NTR589848 ODN589847:ODN589848 ONJ589847:ONJ589848 OXF589847:OXF589848 PHB589847:PHB589848 PQX589847:PQX589848 QAT589847:QAT589848 QKP589847:QKP589848 QUL589847:QUL589848 REH589847:REH589848 ROD589847:ROD589848 RXZ589847:RXZ589848 SHV589847:SHV589848 SRR589847:SRR589848 TBN589847:TBN589848 TLJ589847:TLJ589848 TVF589847:TVF589848 UFB589847:UFB589848 UOX589847:UOX589848 UYT589847:UYT589848 VIP589847:VIP589848 VSL589847:VSL589848 WCH589847:WCH589848 WMD589847:WMD589848 WVZ589847:WVZ589848 AB655383:AB655384 JN655383:JN655384 TJ655383:TJ655384 ADF655383:ADF655384 ANB655383:ANB655384 AWX655383:AWX655384 BGT655383:BGT655384 BQP655383:BQP655384 CAL655383:CAL655384 CKH655383:CKH655384 CUD655383:CUD655384 DDZ655383:DDZ655384 DNV655383:DNV655384 DXR655383:DXR655384 EHN655383:EHN655384 ERJ655383:ERJ655384 FBF655383:FBF655384 FLB655383:FLB655384 FUX655383:FUX655384 GET655383:GET655384 GOP655383:GOP655384 GYL655383:GYL655384 HIH655383:HIH655384 HSD655383:HSD655384 IBZ655383:IBZ655384 ILV655383:ILV655384 IVR655383:IVR655384 JFN655383:JFN655384 JPJ655383:JPJ655384 JZF655383:JZF655384 KJB655383:KJB655384 KSX655383:KSX655384 LCT655383:LCT655384 LMP655383:LMP655384 LWL655383:LWL655384 MGH655383:MGH655384 MQD655383:MQD655384 MZZ655383:MZZ655384 NJV655383:NJV655384 NTR655383:NTR655384 ODN655383:ODN655384 ONJ655383:ONJ655384 OXF655383:OXF655384 PHB655383:PHB655384 PQX655383:PQX655384 QAT655383:QAT655384 QKP655383:QKP655384 QUL655383:QUL655384 REH655383:REH655384 ROD655383:ROD655384 RXZ655383:RXZ655384 SHV655383:SHV655384 SRR655383:SRR655384 TBN655383:TBN655384 TLJ655383:TLJ655384 TVF655383:TVF655384 UFB655383:UFB655384 UOX655383:UOX655384 UYT655383:UYT655384 VIP655383:VIP655384 VSL655383:VSL655384 WCH655383:WCH655384 WMD655383:WMD655384 WVZ655383:WVZ655384 AB720919:AB720920 JN720919:JN720920 TJ720919:TJ720920 ADF720919:ADF720920 ANB720919:ANB720920 AWX720919:AWX720920 BGT720919:BGT720920 BQP720919:BQP720920 CAL720919:CAL720920 CKH720919:CKH720920 CUD720919:CUD720920 DDZ720919:DDZ720920 DNV720919:DNV720920 DXR720919:DXR720920 EHN720919:EHN720920 ERJ720919:ERJ720920 FBF720919:FBF720920 FLB720919:FLB720920 FUX720919:FUX720920 GET720919:GET720920 GOP720919:GOP720920 GYL720919:GYL720920 HIH720919:HIH720920 HSD720919:HSD720920 IBZ720919:IBZ720920 ILV720919:ILV720920 IVR720919:IVR720920 JFN720919:JFN720920 JPJ720919:JPJ720920 JZF720919:JZF720920 KJB720919:KJB720920 KSX720919:KSX720920 LCT720919:LCT720920 LMP720919:LMP720920 LWL720919:LWL720920 MGH720919:MGH720920 MQD720919:MQD720920 MZZ720919:MZZ720920 NJV720919:NJV720920 NTR720919:NTR720920 ODN720919:ODN720920 ONJ720919:ONJ720920 OXF720919:OXF720920 PHB720919:PHB720920 PQX720919:PQX720920 QAT720919:QAT720920 QKP720919:QKP720920 QUL720919:QUL720920 REH720919:REH720920 ROD720919:ROD720920 RXZ720919:RXZ720920 SHV720919:SHV720920 SRR720919:SRR720920 TBN720919:TBN720920 TLJ720919:TLJ720920 TVF720919:TVF720920 UFB720919:UFB720920 UOX720919:UOX720920 UYT720919:UYT720920 VIP720919:VIP720920 VSL720919:VSL720920 WCH720919:WCH720920 WMD720919:WMD720920 WVZ720919:WVZ720920 AB786455:AB786456 JN786455:JN786456 TJ786455:TJ786456 ADF786455:ADF786456 ANB786455:ANB786456 AWX786455:AWX786456 BGT786455:BGT786456 BQP786455:BQP786456 CAL786455:CAL786456 CKH786455:CKH786456 CUD786455:CUD786456 DDZ786455:DDZ786456 DNV786455:DNV786456 DXR786455:DXR786456 EHN786455:EHN786456 ERJ786455:ERJ786456 FBF786455:FBF786456 FLB786455:FLB786456 FUX786455:FUX786456 GET786455:GET786456 GOP786455:GOP786456 GYL786455:GYL786456 HIH786455:HIH786456 HSD786455:HSD786456 IBZ786455:IBZ786456 ILV786455:ILV786456 IVR786455:IVR786456 JFN786455:JFN786456 JPJ786455:JPJ786456 JZF786455:JZF786456 KJB786455:KJB786456 KSX786455:KSX786456 LCT786455:LCT786456 LMP786455:LMP786456 LWL786455:LWL786456 MGH786455:MGH786456 MQD786455:MQD786456 MZZ786455:MZZ786456 NJV786455:NJV786456 NTR786455:NTR786456 ODN786455:ODN786456 ONJ786455:ONJ786456 OXF786455:OXF786456 PHB786455:PHB786456 PQX786455:PQX786456 QAT786455:QAT786456 QKP786455:QKP786456 QUL786455:QUL786456 REH786455:REH786456 ROD786455:ROD786456 RXZ786455:RXZ786456 SHV786455:SHV786456 SRR786455:SRR786456 TBN786455:TBN786456 TLJ786455:TLJ786456 TVF786455:TVF786456 UFB786455:UFB786456 UOX786455:UOX786456 UYT786455:UYT786456 VIP786455:VIP786456 VSL786455:VSL786456 WCH786455:WCH786456 WMD786455:WMD786456 WVZ786455:WVZ786456 AB851991:AB851992 JN851991:JN851992 TJ851991:TJ851992 ADF851991:ADF851992 ANB851991:ANB851992 AWX851991:AWX851992 BGT851991:BGT851992 BQP851991:BQP851992 CAL851991:CAL851992 CKH851991:CKH851992 CUD851991:CUD851992 DDZ851991:DDZ851992 DNV851991:DNV851992 DXR851991:DXR851992 EHN851991:EHN851992 ERJ851991:ERJ851992 FBF851991:FBF851992 FLB851991:FLB851992 FUX851991:FUX851992 GET851991:GET851992 GOP851991:GOP851992 GYL851991:GYL851992 HIH851991:HIH851992 HSD851991:HSD851992 IBZ851991:IBZ851992 ILV851991:ILV851992 IVR851991:IVR851992 JFN851991:JFN851992 JPJ851991:JPJ851992 JZF851991:JZF851992 KJB851991:KJB851992 KSX851991:KSX851992 LCT851991:LCT851992 LMP851991:LMP851992 LWL851991:LWL851992 MGH851991:MGH851992 MQD851991:MQD851992 MZZ851991:MZZ851992 NJV851991:NJV851992 NTR851991:NTR851992 ODN851991:ODN851992 ONJ851991:ONJ851992 OXF851991:OXF851992 PHB851991:PHB851992 PQX851991:PQX851992 QAT851991:QAT851992 QKP851991:QKP851992 QUL851991:QUL851992 REH851991:REH851992 ROD851991:ROD851992 RXZ851991:RXZ851992 SHV851991:SHV851992 SRR851991:SRR851992 TBN851991:TBN851992 TLJ851991:TLJ851992 TVF851991:TVF851992 UFB851991:UFB851992 UOX851991:UOX851992 UYT851991:UYT851992 VIP851991:VIP851992 VSL851991:VSL851992 WCH851991:WCH851992 WMD851991:WMD851992 WVZ851991:WVZ851992 AB917527:AB917528 JN917527:JN917528 TJ917527:TJ917528 ADF917527:ADF917528 ANB917527:ANB917528 AWX917527:AWX917528 BGT917527:BGT917528 BQP917527:BQP917528 CAL917527:CAL917528 CKH917527:CKH917528 CUD917527:CUD917528 DDZ917527:DDZ917528 DNV917527:DNV917528 DXR917527:DXR917528 EHN917527:EHN917528 ERJ917527:ERJ917528 FBF917527:FBF917528 FLB917527:FLB917528 FUX917527:FUX917528 GET917527:GET917528 GOP917527:GOP917528 GYL917527:GYL917528 HIH917527:HIH917528 HSD917527:HSD917528 IBZ917527:IBZ917528 ILV917527:ILV917528 IVR917527:IVR917528 JFN917527:JFN917528 JPJ917527:JPJ917528 JZF917527:JZF917528 KJB917527:KJB917528 KSX917527:KSX917528 LCT917527:LCT917528 LMP917527:LMP917528 LWL917527:LWL917528 MGH917527:MGH917528 MQD917527:MQD917528 MZZ917527:MZZ917528 NJV917527:NJV917528 NTR917527:NTR917528 ODN917527:ODN917528 ONJ917527:ONJ917528 OXF917527:OXF917528 PHB917527:PHB917528 PQX917527:PQX917528 QAT917527:QAT917528 QKP917527:QKP917528 QUL917527:QUL917528 REH917527:REH917528 ROD917527:ROD917528 RXZ917527:RXZ917528 SHV917527:SHV917528 SRR917527:SRR917528 TBN917527:TBN917528 TLJ917527:TLJ917528 TVF917527:TVF917528 UFB917527:UFB917528 UOX917527:UOX917528 UYT917527:UYT917528 VIP917527:VIP917528 VSL917527:VSL917528 WCH917527:WCH917528 WMD917527:WMD917528 WVZ917527:WVZ917528 AB983063:AB983064 JN983063:JN983064 TJ983063:TJ983064 ADF983063:ADF983064 ANB983063:ANB983064 AWX983063:AWX983064 BGT983063:BGT983064 BQP983063:BQP983064 CAL983063:CAL983064 CKH983063:CKH983064 CUD983063:CUD983064 DDZ983063:DDZ983064 DNV983063:DNV983064 DXR983063:DXR983064 EHN983063:EHN983064 ERJ983063:ERJ983064 FBF983063:FBF983064 FLB983063:FLB983064 FUX983063:FUX983064 GET983063:GET983064 GOP983063:GOP983064 GYL983063:GYL983064 HIH983063:HIH983064 HSD983063:HSD983064 IBZ983063:IBZ983064 ILV983063:ILV983064 IVR983063:IVR983064 JFN983063:JFN983064 JPJ983063:JPJ983064 JZF983063:JZF983064 KJB983063:KJB983064 KSX983063:KSX983064 LCT983063:LCT983064 LMP983063:LMP983064 LWL983063:LWL983064 MGH983063:MGH983064 MQD983063:MQD983064 MZZ983063:MZZ983064 NJV983063:NJV983064 NTR983063:NTR983064 ODN983063:ODN983064 ONJ983063:ONJ983064 OXF983063:OXF983064 PHB983063:PHB983064 PQX983063:PQX983064 QAT983063:QAT983064 QKP983063:QKP983064 QUL983063:QUL983064 REH983063:REH983064 ROD983063:ROD983064 RXZ983063:RXZ983064 SHV983063:SHV983064 SRR983063:SRR983064 TBN983063:TBN983064 TLJ983063:TLJ983064 TVF983063:TVF983064 UFB983063:UFB983064 UOX983063:UOX983064 UYT983063:UYT983064 VIP983063:VIP983064 VSL983063:VSL983064 WCH983063:WCH983064 WMD983063:WMD983064 WVZ983063:WVZ983064"/>
    <dataValidation type="textLength" operator="lessThanOrEqual" allowBlank="1" showErrorMessage="1" errorTitle="Ошибка" error="Допускается ввод не более 900 символов!" sqref="M23 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formula1>900</formula1>
    </dataValidation>
    <dataValidation allowBlank="1" promptTitle="checkPeriodRange" sqref="WVY983064 JM24 TI24 ADE24 ANA24 AWW24 BGS24 BQO24 CAK24 CKG24 CUC24 DDY24 DNU24 DXQ24 EHM24 ERI24 FBE24 FLA24 FUW24 GES24 GOO24 GYK24 HIG24 HSC24 IBY24 ILU24 IVQ24 JFM24 JPI24 JZE24 KJA24 KSW24 LCS24 LMO24 LWK24 MGG24 MQC24 MZY24 NJU24 NTQ24 ODM24 ONI24 OXE24 PHA24 PQW24 QAS24 QKO24 QUK24 REG24 ROC24 RXY24 SHU24 SRQ24 TBM24 TLI24 TVE24 UFA24 UOW24 UYS24 VIO24 VSK24 WCG24 WMC24 WVY24 AA65560 JM65560 TI65560 ADE65560 ANA65560 AWW65560 BGS65560 BQO65560 CAK65560 CKG65560 CUC65560 DDY65560 DNU65560 DXQ65560 EHM65560 ERI65560 FBE65560 FLA65560 FUW65560 GES65560 GOO65560 GYK65560 HIG65560 HSC65560 IBY65560 ILU65560 IVQ65560 JFM65560 JPI65560 JZE65560 KJA65560 KSW65560 LCS65560 LMO65560 LWK65560 MGG65560 MQC65560 MZY65560 NJU65560 NTQ65560 ODM65560 ONI65560 OXE65560 PHA65560 PQW65560 QAS65560 QKO65560 QUK65560 REG65560 ROC65560 RXY65560 SHU65560 SRQ65560 TBM65560 TLI65560 TVE65560 UFA65560 UOW65560 UYS65560 VIO65560 VSK65560 WCG65560 WMC65560 WVY65560 AA131096 JM131096 TI131096 ADE131096 ANA131096 AWW131096 BGS131096 BQO131096 CAK131096 CKG131096 CUC131096 DDY131096 DNU131096 DXQ131096 EHM131096 ERI131096 FBE131096 FLA131096 FUW131096 GES131096 GOO131096 GYK131096 HIG131096 HSC131096 IBY131096 ILU131096 IVQ131096 JFM131096 JPI131096 JZE131096 KJA131096 KSW131096 LCS131096 LMO131096 LWK131096 MGG131096 MQC131096 MZY131096 NJU131096 NTQ131096 ODM131096 ONI131096 OXE131096 PHA131096 PQW131096 QAS131096 QKO131096 QUK131096 REG131096 ROC131096 RXY131096 SHU131096 SRQ131096 TBM131096 TLI131096 TVE131096 UFA131096 UOW131096 UYS131096 VIO131096 VSK131096 WCG131096 WMC131096 WVY131096 AA196632 JM196632 TI196632 ADE196632 ANA196632 AWW196632 BGS196632 BQO196632 CAK196632 CKG196632 CUC196632 DDY196632 DNU196632 DXQ196632 EHM196632 ERI196632 FBE196632 FLA196632 FUW196632 GES196632 GOO196632 GYK196632 HIG196632 HSC196632 IBY196632 ILU196632 IVQ196632 JFM196632 JPI196632 JZE196632 KJA196632 KSW196632 LCS196632 LMO196632 LWK196632 MGG196632 MQC196632 MZY196632 NJU196632 NTQ196632 ODM196632 ONI196632 OXE196632 PHA196632 PQW196632 QAS196632 QKO196632 QUK196632 REG196632 ROC196632 RXY196632 SHU196632 SRQ196632 TBM196632 TLI196632 TVE196632 UFA196632 UOW196632 UYS196632 VIO196632 VSK196632 WCG196632 WMC196632 WVY196632 AA262168 JM262168 TI262168 ADE262168 ANA262168 AWW262168 BGS262168 BQO262168 CAK262168 CKG262168 CUC262168 DDY262168 DNU262168 DXQ262168 EHM262168 ERI262168 FBE262168 FLA262168 FUW262168 GES262168 GOO262168 GYK262168 HIG262168 HSC262168 IBY262168 ILU262168 IVQ262168 JFM262168 JPI262168 JZE262168 KJA262168 KSW262168 LCS262168 LMO262168 LWK262168 MGG262168 MQC262168 MZY262168 NJU262168 NTQ262168 ODM262168 ONI262168 OXE262168 PHA262168 PQW262168 QAS262168 QKO262168 QUK262168 REG262168 ROC262168 RXY262168 SHU262168 SRQ262168 TBM262168 TLI262168 TVE262168 UFA262168 UOW262168 UYS262168 VIO262168 VSK262168 WCG262168 WMC262168 WVY262168 AA327704 JM327704 TI327704 ADE327704 ANA327704 AWW327704 BGS327704 BQO327704 CAK327704 CKG327704 CUC327704 DDY327704 DNU327704 DXQ327704 EHM327704 ERI327704 FBE327704 FLA327704 FUW327704 GES327704 GOO327704 GYK327704 HIG327704 HSC327704 IBY327704 ILU327704 IVQ327704 JFM327704 JPI327704 JZE327704 KJA327704 KSW327704 LCS327704 LMO327704 LWK327704 MGG327704 MQC327704 MZY327704 NJU327704 NTQ327704 ODM327704 ONI327704 OXE327704 PHA327704 PQW327704 QAS327704 QKO327704 QUK327704 REG327704 ROC327704 RXY327704 SHU327704 SRQ327704 TBM327704 TLI327704 TVE327704 UFA327704 UOW327704 UYS327704 VIO327704 VSK327704 WCG327704 WMC327704 WVY327704 AA393240 JM393240 TI393240 ADE393240 ANA393240 AWW393240 BGS393240 BQO393240 CAK393240 CKG393240 CUC393240 DDY393240 DNU393240 DXQ393240 EHM393240 ERI393240 FBE393240 FLA393240 FUW393240 GES393240 GOO393240 GYK393240 HIG393240 HSC393240 IBY393240 ILU393240 IVQ393240 JFM393240 JPI393240 JZE393240 KJA393240 KSW393240 LCS393240 LMO393240 LWK393240 MGG393240 MQC393240 MZY393240 NJU393240 NTQ393240 ODM393240 ONI393240 OXE393240 PHA393240 PQW393240 QAS393240 QKO393240 QUK393240 REG393240 ROC393240 RXY393240 SHU393240 SRQ393240 TBM393240 TLI393240 TVE393240 UFA393240 UOW393240 UYS393240 VIO393240 VSK393240 WCG393240 WMC393240 WVY393240 AA458776 JM458776 TI458776 ADE458776 ANA458776 AWW458776 BGS458776 BQO458776 CAK458776 CKG458776 CUC458776 DDY458776 DNU458776 DXQ458776 EHM458776 ERI458776 FBE458776 FLA458776 FUW458776 GES458776 GOO458776 GYK458776 HIG458776 HSC458776 IBY458776 ILU458776 IVQ458776 JFM458776 JPI458776 JZE458776 KJA458776 KSW458776 LCS458776 LMO458776 LWK458776 MGG458776 MQC458776 MZY458776 NJU458776 NTQ458776 ODM458776 ONI458776 OXE458776 PHA458776 PQW458776 QAS458776 QKO458776 QUK458776 REG458776 ROC458776 RXY458776 SHU458776 SRQ458776 TBM458776 TLI458776 TVE458776 UFA458776 UOW458776 UYS458776 VIO458776 VSK458776 WCG458776 WMC458776 WVY458776 AA524312 JM524312 TI524312 ADE524312 ANA524312 AWW524312 BGS524312 BQO524312 CAK524312 CKG524312 CUC524312 DDY524312 DNU524312 DXQ524312 EHM524312 ERI524312 FBE524312 FLA524312 FUW524312 GES524312 GOO524312 GYK524312 HIG524312 HSC524312 IBY524312 ILU524312 IVQ524312 JFM524312 JPI524312 JZE524312 KJA524312 KSW524312 LCS524312 LMO524312 LWK524312 MGG524312 MQC524312 MZY524312 NJU524312 NTQ524312 ODM524312 ONI524312 OXE524312 PHA524312 PQW524312 QAS524312 QKO524312 QUK524312 REG524312 ROC524312 RXY524312 SHU524312 SRQ524312 TBM524312 TLI524312 TVE524312 UFA524312 UOW524312 UYS524312 VIO524312 VSK524312 WCG524312 WMC524312 WVY524312 AA589848 JM589848 TI589848 ADE589848 ANA589848 AWW589848 BGS589848 BQO589848 CAK589848 CKG589848 CUC589848 DDY589848 DNU589848 DXQ589848 EHM589848 ERI589848 FBE589848 FLA589848 FUW589848 GES589848 GOO589848 GYK589848 HIG589848 HSC589848 IBY589848 ILU589848 IVQ589848 JFM589848 JPI589848 JZE589848 KJA589848 KSW589848 LCS589848 LMO589848 LWK589848 MGG589848 MQC589848 MZY589848 NJU589848 NTQ589848 ODM589848 ONI589848 OXE589848 PHA589848 PQW589848 QAS589848 QKO589848 QUK589848 REG589848 ROC589848 RXY589848 SHU589848 SRQ589848 TBM589848 TLI589848 TVE589848 UFA589848 UOW589848 UYS589848 VIO589848 VSK589848 WCG589848 WMC589848 WVY589848 AA655384 JM655384 TI655384 ADE655384 ANA655384 AWW655384 BGS655384 BQO655384 CAK655384 CKG655384 CUC655384 DDY655384 DNU655384 DXQ655384 EHM655384 ERI655384 FBE655384 FLA655384 FUW655384 GES655384 GOO655384 GYK655384 HIG655384 HSC655384 IBY655384 ILU655384 IVQ655384 JFM655384 JPI655384 JZE655384 KJA655384 KSW655384 LCS655384 LMO655384 LWK655384 MGG655384 MQC655384 MZY655384 NJU655384 NTQ655384 ODM655384 ONI655384 OXE655384 PHA655384 PQW655384 QAS655384 QKO655384 QUK655384 REG655384 ROC655384 RXY655384 SHU655384 SRQ655384 TBM655384 TLI655384 TVE655384 UFA655384 UOW655384 UYS655384 VIO655384 VSK655384 WCG655384 WMC655384 WVY655384 AA720920 JM720920 TI720920 ADE720920 ANA720920 AWW720920 BGS720920 BQO720920 CAK720920 CKG720920 CUC720920 DDY720920 DNU720920 DXQ720920 EHM720920 ERI720920 FBE720920 FLA720920 FUW720920 GES720920 GOO720920 GYK720920 HIG720920 HSC720920 IBY720920 ILU720920 IVQ720920 JFM720920 JPI720920 JZE720920 KJA720920 KSW720920 LCS720920 LMO720920 LWK720920 MGG720920 MQC720920 MZY720920 NJU720920 NTQ720920 ODM720920 ONI720920 OXE720920 PHA720920 PQW720920 QAS720920 QKO720920 QUK720920 REG720920 ROC720920 RXY720920 SHU720920 SRQ720920 TBM720920 TLI720920 TVE720920 UFA720920 UOW720920 UYS720920 VIO720920 VSK720920 WCG720920 WMC720920 WVY720920 AA786456 JM786456 TI786456 ADE786456 ANA786456 AWW786456 BGS786456 BQO786456 CAK786456 CKG786456 CUC786456 DDY786456 DNU786456 DXQ786456 EHM786456 ERI786456 FBE786456 FLA786456 FUW786456 GES786456 GOO786456 GYK786456 HIG786456 HSC786456 IBY786456 ILU786456 IVQ786456 JFM786456 JPI786456 JZE786456 KJA786456 KSW786456 LCS786456 LMO786456 LWK786456 MGG786456 MQC786456 MZY786456 NJU786456 NTQ786456 ODM786456 ONI786456 OXE786456 PHA786456 PQW786456 QAS786456 QKO786456 QUK786456 REG786456 ROC786456 RXY786456 SHU786456 SRQ786456 TBM786456 TLI786456 TVE786456 UFA786456 UOW786456 UYS786456 VIO786456 VSK786456 WCG786456 WMC786456 WVY786456 AA851992 JM851992 TI851992 ADE851992 ANA851992 AWW851992 BGS851992 BQO851992 CAK851992 CKG851992 CUC851992 DDY851992 DNU851992 DXQ851992 EHM851992 ERI851992 FBE851992 FLA851992 FUW851992 GES851992 GOO851992 GYK851992 HIG851992 HSC851992 IBY851992 ILU851992 IVQ851992 JFM851992 JPI851992 JZE851992 KJA851992 KSW851992 LCS851992 LMO851992 LWK851992 MGG851992 MQC851992 MZY851992 NJU851992 NTQ851992 ODM851992 ONI851992 OXE851992 PHA851992 PQW851992 QAS851992 QKO851992 QUK851992 REG851992 ROC851992 RXY851992 SHU851992 SRQ851992 TBM851992 TLI851992 TVE851992 UFA851992 UOW851992 UYS851992 VIO851992 VSK851992 WCG851992 WMC851992 WVY851992 AA917528 JM917528 TI917528 ADE917528 ANA917528 AWW917528 BGS917528 BQO917528 CAK917528 CKG917528 CUC917528 DDY917528 DNU917528 DXQ917528 EHM917528 ERI917528 FBE917528 FLA917528 FUW917528 GES917528 GOO917528 GYK917528 HIG917528 HSC917528 IBY917528 ILU917528 IVQ917528 JFM917528 JPI917528 JZE917528 KJA917528 KSW917528 LCS917528 LMO917528 LWK917528 MGG917528 MQC917528 MZY917528 NJU917528 NTQ917528 ODM917528 ONI917528 OXE917528 PHA917528 PQW917528 QAS917528 QKO917528 QUK917528 REG917528 ROC917528 RXY917528 SHU917528 SRQ917528 TBM917528 TLI917528 TVE917528 UFA917528 UOW917528 UYS917528 VIO917528 VSK917528 WCG917528 WMC917528 WVY917528 AA983064 JM983064 TI983064 ADE983064 ANA983064 AWW983064 BGS983064 BQO983064 CAK983064 CKG983064 CUC983064 DDY983064 DNU983064 DXQ983064 EHM983064 ERI983064 FBE983064 FLA983064 FUW983064 GES983064 GOO983064 GYK983064 HIG983064 HSC983064 IBY983064 ILU983064 IVQ983064 JFM983064 JPI983064 JZE983064 KJA983064 KSW983064 LCS983064 LMO983064 LWK983064 MGG983064 MQC983064 MZY983064 NJU983064 NTQ983064 ODM983064 ONI983064 OXE983064 PHA983064 PQW983064 QAS983064 QKO983064 QUK983064 REG983064 ROC983064 RXY983064 SHU983064 SRQ983064 TBM983064 TLI983064 TVE983064 UFA983064 UOW983064 UYS983064 VIO983064 VSK983064 WCG983064 WMC983064"/>
    <dataValidation type="decimal" allowBlank="1" showErrorMessage="1" errorTitle="Ошибка" error="Допускается ввод только действительных чисел!" sqref="Z23:AA23 JL23:JM23 TH23:TI23 ADD23:ADE23 AMZ23:ANA23 AWV23:AWW23 BGR23:BGS23 BQN23:BQO23 CAJ23:CAK23 CKF23:CKG23 CUB23:CUC23 DDX23:DDY23 DNT23:DNU23 DXP23:DXQ23 EHL23:EHM23 ERH23:ERI23 FBD23:FBE23 FKZ23:FLA23 FUV23:FUW23 GER23:GES23 GON23:GOO23 GYJ23:GYK23 HIF23:HIG23 HSB23:HSC23 IBX23:IBY23 ILT23:ILU23 IVP23:IVQ23 JFL23:JFM23 JPH23:JPI23 JZD23:JZE23 KIZ23:KJA23 KSV23:KSW23 LCR23:LCS23 LMN23:LMO23 LWJ23:LWK23 MGF23:MGG23 MQB23:MQC23 MZX23:MZY23 NJT23:NJU23 NTP23:NTQ23 ODL23:ODM23 ONH23:ONI23 OXD23:OXE23 PGZ23:PHA23 PQV23:PQW23 QAR23:QAS23 QKN23:QKO23 QUJ23:QUK23 REF23:REG23 ROB23:ROC23 RXX23:RXY23 SHT23:SHU23 SRP23:SRQ23 TBL23:TBM23 TLH23:TLI23 TVD23:TVE23 UEZ23:UFA23 UOV23:UOW23 UYR23:UYS23 VIN23:VIO23 VSJ23:VSK23 WCF23:WCG23 WMB23:WMC23 WVX23:WVY23 Z65559:AA65559 JL65559:JM65559 TH65559:TI65559 ADD65559:ADE65559 AMZ65559:ANA65559 AWV65559:AWW65559 BGR65559:BGS65559 BQN65559:BQO65559 CAJ65559:CAK65559 CKF65559:CKG65559 CUB65559:CUC65559 DDX65559:DDY65559 DNT65559:DNU65559 DXP65559:DXQ65559 EHL65559:EHM65559 ERH65559:ERI65559 FBD65559:FBE65559 FKZ65559:FLA65559 FUV65559:FUW65559 GER65559:GES65559 GON65559:GOO65559 GYJ65559:GYK65559 HIF65559:HIG65559 HSB65559:HSC65559 IBX65559:IBY65559 ILT65559:ILU65559 IVP65559:IVQ65559 JFL65559:JFM65559 JPH65559:JPI65559 JZD65559:JZE65559 KIZ65559:KJA65559 KSV65559:KSW65559 LCR65559:LCS65559 LMN65559:LMO65559 LWJ65559:LWK65559 MGF65559:MGG65559 MQB65559:MQC65559 MZX65559:MZY65559 NJT65559:NJU65559 NTP65559:NTQ65559 ODL65559:ODM65559 ONH65559:ONI65559 OXD65559:OXE65559 PGZ65559:PHA65559 PQV65559:PQW65559 QAR65559:QAS65559 QKN65559:QKO65559 QUJ65559:QUK65559 REF65559:REG65559 ROB65559:ROC65559 RXX65559:RXY65559 SHT65559:SHU65559 SRP65559:SRQ65559 TBL65559:TBM65559 TLH65559:TLI65559 TVD65559:TVE65559 UEZ65559:UFA65559 UOV65559:UOW65559 UYR65559:UYS65559 VIN65559:VIO65559 VSJ65559:VSK65559 WCF65559:WCG65559 WMB65559:WMC65559 WVX65559:WVY65559 Z131095:AA131095 JL131095:JM131095 TH131095:TI131095 ADD131095:ADE131095 AMZ131095:ANA131095 AWV131095:AWW131095 BGR131095:BGS131095 BQN131095:BQO131095 CAJ131095:CAK131095 CKF131095:CKG131095 CUB131095:CUC131095 DDX131095:DDY131095 DNT131095:DNU131095 DXP131095:DXQ131095 EHL131095:EHM131095 ERH131095:ERI131095 FBD131095:FBE131095 FKZ131095:FLA131095 FUV131095:FUW131095 GER131095:GES131095 GON131095:GOO131095 GYJ131095:GYK131095 HIF131095:HIG131095 HSB131095:HSC131095 IBX131095:IBY131095 ILT131095:ILU131095 IVP131095:IVQ131095 JFL131095:JFM131095 JPH131095:JPI131095 JZD131095:JZE131095 KIZ131095:KJA131095 KSV131095:KSW131095 LCR131095:LCS131095 LMN131095:LMO131095 LWJ131095:LWK131095 MGF131095:MGG131095 MQB131095:MQC131095 MZX131095:MZY131095 NJT131095:NJU131095 NTP131095:NTQ131095 ODL131095:ODM131095 ONH131095:ONI131095 OXD131095:OXE131095 PGZ131095:PHA131095 PQV131095:PQW131095 QAR131095:QAS131095 QKN131095:QKO131095 QUJ131095:QUK131095 REF131095:REG131095 ROB131095:ROC131095 RXX131095:RXY131095 SHT131095:SHU131095 SRP131095:SRQ131095 TBL131095:TBM131095 TLH131095:TLI131095 TVD131095:TVE131095 UEZ131095:UFA131095 UOV131095:UOW131095 UYR131095:UYS131095 VIN131095:VIO131095 VSJ131095:VSK131095 WCF131095:WCG131095 WMB131095:WMC131095 WVX131095:WVY131095 Z196631:AA196631 JL196631:JM196631 TH196631:TI196631 ADD196631:ADE196631 AMZ196631:ANA196631 AWV196631:AWW196631 BGR196631:BGS196631 BQN196631:BQO196631 CAJ196631:CAK196631 CKF196631:CKG196631 CUB196631:CUC196631 DDX196631:DDY196631 DNT196631:DNU196631 DXP196631:DXQ196631 EHL196631:EHM196631 ERH196631:ERI196631 FBD196631:FBE196631 FKZ196631:FLA196631 FUV196631:FUW196631 GER196631:GES196631 GON196631:GOO196631 GYJ196631:GYK196631 HIF196631:HIG196631 HSB196631:HSC196631 IBX196631:IBY196631 ILT196631:ILU196631 IVP196631:IVQ196631 JFL196631:JFM196631 JPH196631:JPI196631 JZD196631:JZE196631 KIZ196631:KJA196631 KSV196631:KSW196631 LCR196631:LCS196631 LMN196631:LMO196631 LWJ196631:LWK196631 MGF196631:MGG196631 MQB196631:MQC196631 MZX196631:MZY196631 NJT196631:NJU196631 NTP196631:NTQ196631 ODL196631:ODM196631 ONH196631:ONI196631 OXD196631:OXE196631 PGZ196631:PHA196631 PQV196631:PQW196631 QAR196631:QAS196631 QKN196631:QKO196631 QUJ196631:QUK196631 REF196631:REG196631 ROB196631:ROC196631 RXX196631:RXY196631 SHT196631:SHU196631 SRP196631:SRQ196631 TBL196631:TBM196631 TLH196631:TLI196631 TVD196631:TVE196631 UEZ196631:UFA196631 UOV196631:UOW196631 UYR196631:UYS196631 VIN196631:VIO196631 VSJ196631:VSK196631 WCF196631:WCG196631 WMB196631:WMC196631 WVX196631:WVY196631 Z262167:AA262167 JL262167:JM262167 TH262167:TI262167 ADD262167:ADE262167 AMZ262167:ANA262167 AWV262167:AWW262167 BGR262167:BGS262167 BQN262167:BQO262167 CAJ262167:CAK262167 CKF262167:CKG262167 CUB262167:CUC262167 DDX262167:DDY262167 DNT262167:DNU262167 DXP262167:DXQ262167 EHL262167:EHM262167 ERH262167:ERI262167 FBD262167:FBE262167 FKZ262167:FLA262167 FUV262167:FUW262167 GER262167:GES262167 GON262167:GOO262167 GYJ262167:GYK262167 HIF262167:HIG262167 HSB262167:HSC262167 IBX262167:IBY262167 ILT262167:ILU262167 IVP262167:IVQ262167 JFL262167:JFM262167 JPH262167:JPI262167 JZD262167:JZE262167 KIZ262167:KJA262167 KSV262167:KSW262167 LCR262167:LCS262167 LMN262167:LMO262167 LWJ262167:LWK262167 MGF262167:MGG262167 MQB262167:MQC262167 MZX262167:MZY262167 NJT262167:NJU262167 NTP262167:NTQ262167 ODL262167:ODM262167 ONH262167:ONI262167 OXD262167:OXE262167 PGZ262167:PHA262167 PQV262167:PQW262167 QAR262167:QAS262167 QKN262167:QKO262167 QUJ262167:QUK262167 REF262167:REG262167 ROB262167:ROC262167 RXX262167:RXY262167 SHT262167:SHU262167 SRP262167:SRQ262167 TBL262167:TBM262167 TLH262167:TLI262167 TVD262167:TVE262167 UEZ262167:UFA262167 UOV262167:UOW262167 UYR262167:UYS262167 VIN262167:VIO262167 VSJ262167:VSK262167 WCF262167:WCG262167 WMB262167:WMC262167 WVX262167:WVY262167 Z327703:AA327703 JL327703:JM327703 TH327703:TI327703 ADD327703:ADE327703 AMZ327703:ANA327703 AWV327703:AWW327703 BGR327703:BGS327703 BQN327703:BQO327703 CAJ327703:CAK327703 CKF327703:CKG327703 CUB327703:CUC327703 DDX327703:DDY327703 DNT327703:DNU327703 DXP327703:DXQ327703 EHL327703:EHM327703 ERH327703:ERI327703 FBD327703:FBE327703 FKZ327703:FLA327703 FUV327703:FUW327703 GER327703:GES327703 GON327703:GOO327703 GYJ327703:GYK327703 HIF327703:HIG327703 HSB327703:HSC327703 IBX327703:IBY327703 ILT327703:ILU327703 IVP327703:IVQ327703 JFL327703:JFM327703 JPH327703:JPI327703 JZD327703:JZE327703 KIZ327703:KJA327703 KSV327703:KSW327703 LCR327703:LCS327703 LMN327703:LMO327703 LWJ327703:LWK327703 MGF327703:MGG327703 MQB327703:MQC327703 MZX327703:MZY327703 NJT327703:NJU327703 NTP327703:NTQ327703 ODL327703:ODM327703 ONH327703:ONI327703 OXD327703:OXE327703 PGZ327703:PHA327703 PQV327703:PQW327703 QAR327703:QAS327703 QKN327703:QKO327703 QUJ327703:QUK327703 REF327703:REG327703 ROB327703:ROC327703 RXX327703:RXY327703 SHT327703:SHU327703 SRP327703:SRQ327703 TBL327703:TBM327703 TLH327703:TLI327703 TVD327703:TVE327703 UEZ327703:UFA327703 UOV327703:UOW327703 UYR327703:UYS327703 VIN327703:VIO327703 VSJ327703:VSK327703 WCF327703:WCG327703 WMB327703:WMC327703 WVX327703:WVY327703 Z393239:AA393239 JL393239:JM393239 TH393239:TI393239 ADD393239:ADE393239 AMZ393239:ANA393239 AWV393239:AWW393239 BGR393239:BGS393239 BQN393239:BQO393239 CAJ393239:CAK393239 CKF393239:CKG393239 CUB393239:CUC393239 DDX393239:DDY393239 DNT393239:DNU393239 DXP393239:DXQ393239 EHL393239:EHM393239 ERH393239:ERI393239 FBD393239:FBE393239 FKZ393239:FLA393239 FUV393239:FUW393239 GER393239:GES393239 GON393239:GOO393239 GYJ393239:GYK393239 HIF393239:HIG393239 HSB393239:HSC393239 IBX393239:IBY393239 ILT393239:ILU393239 IVP393239:IVQ393239 JFL393239:JFM393239 JPH393239:JPI393239 JZD393239:JZE393239 KIZ393239:KJA393239 KSV393239:KSW393239 LCR393239:LCS393239 LMN393239:LMO393239 LWJ393239:LWK393239 MGF393239:MGG393239 MQB393239:MQC393239 MZX393239:MZY393239 NJT393239:NJU393239 NTP393239:NTQ393239 ODL393239:ODM393239 ONH393239:ONI393239 OXD393239:OXE393239 PGZ393239:PHA393239 PQV393239:PQW393239 QAR393239:QAS393239 QKN393239:QKO393239 QUJ393239:QUK393239 REF393239:REG393239 ROB393239:ROC393239 RXX393239:RXY393239 SHT393239:SHU393239 SRP393239:SRQ393239 TBL393239:TBM393239 TLH393239:TLI393239 TVD393239:TVE393239 UEZ393239:UFA393239 UOV393239:UOW393239 UYR393239:UYS393239 VIN393239:VIO393239 VSJ393239:VSK393239 WCF393239:WCG393239 WMB393239:WMC393239 WVX393239:WVY393239 Z458775:AA458775 JL458775:JM458775 TH458775:TI458775 ADD458775:ADE458775 AMZ458775:ANA458775 AWV458775:AWW458775 BGR458775:BGS458775 BQN458775:BQO458775 CAJ458775:CAK458775 CKF458775:CKG458775 CUB458775:CUC458775 DDX458775:DDY458775 DNT458775:DNU458775 DXP458775:DXQ458775 EHL458775:EHM458775 ERH458775:ERI458775 FBD458775:FBE458775 FKZ458775:FLA458775 FUV458775:FUW458775 GER458775:GES458775 GON458775:GOO458775 GYJ458775:GYK458775 HIF458775:HIG458775 HSB458775:HSC458775 IBX458775:IBY458775 ILT458775:ILU458775 IVP458775:IVQ458775 JFL458775:JFM458775 JPH458775:JPI458775 JZD458775:JZE458775 KIZ458775:KJA458775 KSV458775:KSW458775 LCR458775:LCS458775 LMN458775:LMO458775 LWJ458775:LWK458775 MGF458775:MGG458775 MQB458775:MQC458775 MZX458775:MZY458775 NJT458775:NJU458775 NTP458775:NTQ458775 ODL458775:ODM458775 ONH458775:ONI458775 OXD458775:OXE458775 PGZ458775:PHA458775 PQV458775:PQW458775 QAR458775:QAS458775 QKN458775:QKO458775 QUJ458775:QUK458775 REF458775:REG458775 ROB458775:ROC458775 RXX458775:RXY458775 SHT458775:SHU458775 SRP458775:SRQ458775 TBL458775:TBM458775 TLH458775:TLI458775 TVD458775:TVE458775 UEZ458775:UFA458775 UOV458775:UOW458775 UYR458775:UYS458775 VIN458775:VIO458775 VSJ458775:VSK458775 WCF458775:WCG458775 WMB458775:WMC458775 WVX458775:WVY458775 Z524311:AA524311 JL524311:JM524311 TH524311:TI524311 ADD524311:ADE524311 AMZ524311:ANA524311 AWV524311:AWW524311 BGR524311:BGS524311 BQN524311:BQO524311 CAJ524311:CAK524311 CKF524311:CKG524311 CUB524311:CUC524311 DDX524311:DDY524311 DNT524311:DNU524311 DXP524311:DXQ524311 EHL524311:EHM524311 ERH524311:ERI524311 FBD524311:FBE524311 FKZ524311:FLA524311 FUV524311:FUW524311 GER524311:GES524311 GON524311:GOO524311 GYJ524311:GYK524311 HIF524311:HIG524311 HSB524311:HSC524311 IBX524311:IBY524311 ILT524311:ILU524311 IVP524311:IVQ524311 JFL524311:JFM524311 JPH524311:JPI524311 JZD524311:JZE524311 KIZ524311:KJA524311 KSV524311:KSW524311 LCR524311:LCS524311 LMN524311:LMO524311 LWJ524311:LWK524311 MGF524311:MGG524311 MQB524311:MQC524311 MZX524311:MZY524311 NJT524311:NJU524311 NTP524311:NTQ524311 ODL524311:ODM524311 ONH524311:ONI524311 OXD524311:OXE524311 PGZ524311:PHA524311 PQV524311:PQW524311 QAR524311:QAS524311 QKN524311:QKO524311 QUJ524311:QUK524311 REF524311:REG524311 ROB524311:ROC524311 RXX524311:RXY524311 SHT524311:SHU524311 SRP524311:SRQ524311 TBL524311:TBM524311 TLH524311:TLI524311 TVD524311:TVE524311 UEZ524311:UFA524311 UOV524311:UOW524311 UYR524311:UYS524311 VIN524311:VIO524311 VSJ524311:VSK524311 WCF524311:WCG524311 WMB524311:WMC524311 WVX524311:WVY524311 Z589847:AA589847 JL589847:JM589847 TH589847:TI589847 ADD589847:ADE589847 AMZ589847:ANA589847 AWV589847:AWW589847 BGR589847:BGS589847 BQN589847:BQO589847 CAJ589847:CAK589847 CKF589847:CKG589847 CUB589847:CUC589847 DDX589847:DDY589847 DNT589847:DNU589847 DXP589847:DXQ589847 EHL589847:EHM589847 ERH589847:ERI589847 FBD589847:FBE589847 FKZ589847:FLA589847 FUV589847:FUW589847 GER589847:GES589847 GON589847:GOO589847 GYJ589847:GYK589847 HIF589847:HIG589847 HSB589847:HSC589847 IBX589847:IBY589847 ILT589847:ILU589847 IVP589847:IVQ589847 JFL589847:JFM589847 JPH589847:JPI589847 JZD589847:JZE589847 KIZ589847:KJA589847 KSV589847:KSW589847 LCR589847:LCS589847 LMN589847:LMO589847 LWJ589847:LWK589847 MGF589847:MGG589847 MQB589847:MQC589847 MZX589847:MZY589847 NJT589847:NJU589847 NTP589847:NTQ589847 ODL589847:ODM589847 ONH589847:ONI589847 OXD589847:OXE589847 PGZ589847:PHA589847 PQV589847:PQW589847 QAR589847:QAS589847 QKN589847:QKO589847 QUJ589847:QUK589847 REF589847:REG589847 ROB589847:ROC589847 RXX589847:RXY589847 SHT589847:SHU589847 SRP589847:SRQ589847 TBL589847:TBM589847 TLH589847:TLI589847 TVD589847:TVE589847 UEZ589847:UFA589847 UOV589847:UOW589847 UYR589847:UYS589847 VIN589847:VIO589847 VSJ589847:VSK589847 WCF589847:WCG589847 WMB589847:WMC589847 WVX589847:WVY589847 Z655383:AA655383 JL655383:JM655383 TH655383:TI655383 ADD655383:ADE655383 AMZ655383:ANA655383 AWV655383:AWW655383 BGR655383:BGS655383 BQN655383:BQO655383 CAJ655383:CAK655383 CKF655383:CKG655383 CUB655383:CUC655383 DDX655383:DDY655383 DNT655383:DNU655383 DXP655383:DXQ655383 EHL655383:EHM655383 ERH655383:ERI655383 FBD655383:FBE655383 FKZ655383:FLA655383 FUV655383:FUW655383 GER655383:GES655383 GON655383:GOO655383 GYJ655383:GYK655383 HIF655383:HIG655383 HSB655383:HSC655383 IBX655383:IBY655383 ILT655383:ILU655383 IVP655383:IVQ655383 JFL655383:JFM655383 JPH655383:JPI655383 JZD655383:JZE655383 KIZ655383:KJA655383 KSV655383:KSW655383 LCR655383:LCS655383 LMN655383:LMO655383 LWJ655383:LWK655383 MGF655383:MGG655383 MQB655383:MQC655383 MZX655383:MZY655383 NJT655383:NJU655383 NTP655383:NTQ655383 ODL655383:ODM655383 ONH655383:ONI655383 OXD655383:OXE655383 PGZ655383:PHA655383 PQV655383:PQW655383 QAR655383:QAS655383 QKN655383:QKO655383 QUJ655383:QUK655383 REF655383:REG655383 ROB655383:ROC655383 RXX655383:RXY655383 SHT655383:SHU655383 SRP655383:SRQ655383 TBL655383:TBM655383 TLH655383:TLI655383 TVD655383:TVE655383 UEZ655383:UFA655383 UOV655383:UOW655383 UYR655383:UYS655383 VIN655383:VIO655383 VSJ655383:VSK655383 WCF655383:WCG655383 WMB655383:WMC655383 WVX655383:WVY655383 Z720919:AA720919 JL720919:JM720919 TH720919:TI720919 ADD720919:ADE720919 AMZ720919:ANA720919 AWV720919:AWW720919 BGR720919:BGS720919 BQN720919:BQO720919 CAJ720919:CAK720919 CKF720919:CKG720919 CUB720919:CUC720919 DDX720919:DDY720919 DNT720919:DNU720919 DXP720919:DXQ720919 EHL720919:EHM720919 ERH720919:ERI720919 FBD720919:FBE720919 FKZ720919:FLA720919 FUV720919:FUW720919 GER720919:GES720919 GON720919:GOO720919 GYJ720919:GYK720919 HIF720919:HIG720919 HSB720919:HSC720919 IBX720919:IBY720919 ILT720919:ILU720919 IVP720919:IVQ720919 JFL720919:JFM720919 JPH720919:JPI720919 JZD720919:JZE720919 KIZ720919:KJA720919 KSV720919:KSW720919 LCR720919:LCS720919 LMN720919:LMO720919 LWJ720919:LWK720919 MGF720919:MGG720919 MQB720919:MQC720919 MZX720919:MZY720919 NJT720919:NJU720919 NTP720919:NTQ720919 ODL720919:ODM720919 ONH720919:ONI720919 OXD720919:OXE720919 PGZ720919:PHA720919 PQV720919:PQW720919 QAR720919:QAS720919 QKN720919:QKO720919 QUJ720919:QUK720919 REF720919:REG720919 ROB720919:ROC720919 RXX720919:RXY720919 SHT720919:SHU720919 SRP720919:SRQ720919 TBL720919:TBM720919 TLH720919:TLI720919 TVD720919:TVE720919 UEZ720919:UFA720919 UOV720919:UOW720919 UYR720919:UYS720919 VIN720919:VIO720919 VSJ720919:VSK720919 WCF720919:WCG720919 WMB720919:WMC720919 WVX720919:WVY720919 Z786455:AA786455 JL786455:JM786455 TH786455:TI786455 ADD786455:ADE786455 AMZ786455:ANA786455 AWV786455:AWW786455 BGR786455:BGS786455 BQN786455:BQO786455 CAJ786455:CAK786455 CKF786455:CKG786455 CUB786455:CUC786455 DDX786455:DDY786455 DNT786455:DNU786455 DXP786455:DXQ786455 EHL786455:EHM786455 ERH786455:ERI786455 FBD786455:FBE786455 FKZ786455:FLA786455 FUV786455:FUW786455 GER786455:GES786455 GON786455:GOO786455 GYJ786455:GYK786455 HIF786455:HIG786455 HSB786455:HSC786455 IBX786455:IBY786455 ILT786455:ILU786455 IVP786455:IVQ786455 JFL786455:JFM786455 JPH786455:JPI786455 JZD786455:JZE786455 KIZ786455:KJA786455 KSV786455:KSW786455 LCR786455:LCS786455 LMN786455:LMO786455 LWJ786455:LWK786455 MGF786455:MGG786455 MQB786455:MQC786455 MZX786455:MZY786455 NJT786455:NJU786455 NTP786455:NTQ786455 ODL786455:ODM786455 ONH786455:ONI786455 OXD786455:OXE786455 PGZ786455:PHA786455 PQV786455:PQW786455 QAR786455:QAS786455 QKN786455:QKO786455 QUJ786455:QUK786455 REF786455:REG786455 ROB786455:ROC786455 RXX786455:RXY786455 SHT786455:SHU786455 SRP786455:SRQ786455 TBL786455:TBM786455 TLH786455:TLI786455 TVD786455:TVE786455 UEZ786455:UFA786455 UOV786455:UOW786455 UYR786455:UYS786455 VIN786455:VIO786455 VSJ786455:VSK786455 WCF786455:WCG786455 WMB786455:WMC786455 WVX786455:WVY786455 Z851991:AA851991 JL851991:JM851991 TH851991:TI851991 ADD851991:ADE851991 AMZ851991:ANA851991 AWV851991:AWW851991 BGR851991:BGS851991 BQN851991:BQO851991 CAJ851991:CAK851991 CKF851991:CKG851991 CUB851991:CUC851991 DDX851991:DDY851991 DNT851991:DNU851991 DXP851991:DXQ851991 EHL851991:EHM851991 ERH851991:ERI851991 FBD851991:FBE851991 FKZ851991:FLA851991 FUV851991:FUW851991 GER851991:GES851991 GON851991:GOO851991 GYJ851991:GYK851991 HIF851991:HIG851991 HSB851991:HSC851991 IBX851991:IBY851991 ILT851991:ILU851991 IVP851991:IVQ851991 JFL851991:JFM851991 JPH851991:JPI851991 JZD851991:JZE851991 KIZ851991:KJA851991 KSV851991:KSW851991 LCR851991:LCS851991 LMN851991:LMO851991 LWJ851991:LWK851991 MGF851991:MGG851991 MQB851991:MQC851991 MZX851991:MZY851991 NJT851991:NJU851991 NTP851991:NTQ851991 ODL851991:ODM851991 ONH851991:ONI851991 OXD851991:OXE851991 PGZ851991:PHA851991 PQV851991:PQW851991 QAR851991:QAS851991 QKN851991:QKO851991 QUJ851991:QUK851991 REF851991:REG851991 ROB851991:ROC851991 RXX851991:RXY851991 SHT851991:SHU851991 SRP851991:SRQ851991 TBL851991:TBM851991 TLH851991:TLI851991 TVD851991:TVE851991 UEZ851991:UFA851991 UOV851991:UOW851991 UYR851991:UYS851991 VIN851991:VIO851991 VSJ851991:VSK851991 WCF851991:WCG851991 WMB851991:WMC851991 WVX851991:WVY851991 Z917527:AA917527 JL917527:JM917527 TH917527:TI917527 ADD917527:ADE917527 AMZ917527:ANA917527 AWV917527:AWW917527 BGR917527:BGS917527 BQN917527:BQO917527 CAJ917527:CAK917527 CKF917527:CKG917527 CUB917527:CUC917527 DDX917527:DDY917527 DNT917527:DNU917527 DXP917527:DXQ917527 EHL917527:EHM917527 ERH917527:ERI917527 FBD917527:FBE917527 FKZ917527:FLA917527 FUV917527:FUW917527 GER917527:GES917527 GON917527:GOO917527 GYJ917527:GYK917527 HIF917527:HIG917527 HSB917527:HSC917527 IBX917527:IBY917527 ILT917527:ILU917527 IVP917527:IVQ917527 JFL917527:JFM917527 JPH917527:JPI917527 JZD917527:JZE917527 KIZ917527:KJA917527 KSV917527:KSW917527 LCR917527:LCS917527 LMN917527:LMO917527 LWJ917527:LWK917527 MGF917527:MGG917527 MQB917527:MQC917527 MZX917527:MZY917527 NJT917527:NJU917527 NTP917527:NTQ917527 ODL917527:ODM917527 ONH917527:ONI917527 OXD917527:OXE917527 PGZ917527:PHA917527 PQV917527:PQW917527 QAR917527:QAS917527 QKN917527:QKO917527 QUJ917527:QUK917527 REF917527:REG917527 ROB917527:ROC917527 RXX917527:RXY917527 SHT917527:SHU917527 SRP917527:SRQ917527 TBL917527:TBM917527 TLH917527:TLI917527 TVD917527:TVE917527 UEZ917527:UFA917527 UOV917527:UOW917527 UYR917527:UYS917527 VIN917527:VIO917527 VSJ917527:VSK917527 WCF917527:WCG917527 WMB917527:WMC917527 WVX917527:WVY917527 Z983063:AA983063 JL983063:JM983063 TH983063:TI983063 ADD983063:ADE983063 AMZ983063:ANA983063 AWV983063:AWW983063 BGR983063:BGS983063 BQN983063:BQO983063 CAJ983063:CAK983063 CKF983063:CKG983063 CUB983063:CUC983063 DDX983063:DDY983063 DNT983063:DNU983063 DXP983063:DXQ983063 EHL983063:EHM983063 ERH983063:ERI983063 FBD983063:FBE983063 FKZ983063:FLA983063 FUV983063:FUW983063 GER983063:GES983063 GON983063:GOO983063 GYJ983063:GYK983063 HIF983063:HIG983063 HSB983063:HSC983063 IBX983063:IBY983063 ILT983063:ILU983063 IVP983063:IVQ983063 JFL983063:JFM983063 JPH983063:JPI983063 JZD983063:JZE983063 KIZ983063:KJA983063 KSV983063:KSW983063 LCR983063:LCS983063 LMN983063:LMO983063 LWJ983063:LWK983063 MGF983063:MGG983063 MQB983063:MQC983063 MZX983063:MZY983063 NJT983063:NJU983063 NTP983063:NTQ983063 ODL983063:ODM983063 ONH983063:ONI983063 OXD983063:OXE983063 PGZ983063:PHA983063 PQV983063:PQW983063 QAR983063:QAS983063 QKN983063:QKO983063 QUJ983063:QUK983063 REF983063:REG983063 ROB983063:ROC983063 RXX983063:RXY983063 SHT983063:SHU983063 SRP983063:SRQ983063 TBL983063:TBM983063 TLH983063:TLI983063 TVD983063:TVE983063 UEZ983063:UFA983063 UOV983063:UOW983063 UYR983063:UYS983063 VIN983063:VIO983063 VSJ983063:VSK983063 WCF983063:WCG983063 WMB983063:WMC983063 WVX983063:WVY98306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WWE983059:WWE983063 JS19:JS23 TO19:TO23 ADK19:ADK23 ANG19:ANG23 AXC19:AXC23 BGY19:BGY23 BQU19:BQU23 CAQ19:CAQ23 CKM19:CKM23 CUI19:CUI23 DEE19:DEE23 DOA19:DOA23 DXW19:DXW23 EHS19:EHS23 ERO19:ERO23 FBK19:FBK23 FLG19:FLG23 FVC19:FVC23 GEY19:GEY23 GOU19:GOU23 GYQ19:GYQ23 HIM19:HIM23 HSI19:HSI23 ICE19:ICE23 IMA19:IMA23 IVW19:IVW23 JFS19:JFS23 JPO19:JPO23 JZK19:JZK23 KJG19:KJG23 KTC19:KTC23 LCY19:LCY23 LMU19:LMU23 LWQ19:LWQ23 MGM19:MGM23 MQI19:MQI23 NAE19:NAE23 NKA19:NKA23 NTW19:NTW23 ODS19:ODS23 ONO19:ONO23 OXK19:OXK23 PHG19:PHG23 PRC19:PRC23 QAY19:QAY23 QKU19:QKU23 QUQ19:QUQ23 REM19:REM23 ROI19:ROI23 RYE19:RYE23 SIA19:SIA23 SRW19:SRW23 TBS19:TBS23 TLO19:TLO23 TVK19:TVK23 UFG19:UFG23 UPC19:UPC23 UYY19:UYY23 VIU19:VIU23 VSQ19:VSQ23 WCM19:WCM23 WMI19:WMI23 WWE19:WWE23 AG65555:AG65559 JS65555:JS65559 TO65555:TO65559 ADK65555:ADK65559 ANG65555:ANG65559 AXC65555:AXC65559 BGY65555:BGY65559 BQU65555:BQU65559 CAQ65555:CAQ65559 CKM65555:CKM65559 CUI65555:CUI65559 DEE65555:DEE65559 DOA65555:DOA65559 DXW65555:DXW65559 EHS65555:EHS65559 ERO65555:ERO65559 FBK65555:FBK65559 FLG65555:FLG65559 FVC65555:FVC65559 GEY65555:GEY65559 GOU65555:GOU65559 GYQ65555:GYQ65559 HIM65555:HIM65559 HSI65555:HSI65559 ICE65555:ICE65559 IMA65555:IMA65559 IVW65555:IVW65559 JFS65555:JFS65559 JPO65555:JPO65559 JZK65555:JZK65559 KJG65555:KJG65559 KTC65555:KTC65559 LCY65555:LCY65559 LMU65555:LMU65559 LWQ65555:LWQ65559 MGM65555:MGM65559 MQI65555:MQI65559 NAE65555:NAE65559 NKA65555:NKA65559 NTW65555:NTW65559 ODS65555:ODS65559 ONO65555:ONO65559 OXK65555:OXK65559 PHG65555:PHG65559 PRC65555:PRC65559 QAY65555:QAY65559 QKU65555:QKU65559 QUQ65555:QUQ65559 REM65555:REM65559 ROI65555:ROI65559 RYE65555:RYE65559 SIA65555:SIA65559 SRW65555:SRW65559 TBS65555:TBS65559 TLO65555:TLO65559 TVK65555:TVK65559 UFG65555:UFG65559 UPC65555:UPC65559 UYY65555:UYY65559 VIU65555:VIU65559 VSQ65555:VSQ65559 WCM65555:WCM65559 WMI65555:WMI65559 WWE65555:WWE65559 AG131091:AG131095 JS131091:JS131095 TO131091:TO131095 ADK131091:ADK131095 ANG131091:ANG131095 AXC131091:AXC131095 BGY131091:BGY131095 BQU131091:BQU131095 CAQ131091:CAQ131095 CKM131091:CKM131095 CUI131091:CUI131095 DEE131091:DEE131095 DOA131091:DOA131095 DXW131091:DXW131095 EHS131091:EHS131095 ERO131091:ERO131095 FBK131091:FBK131095 FLG131091:FLG131095 FVC131091:FVC131095 GEY131091:GEY131095 GOU131091:GOU131095 GYQ131091:GYQ131095 HIM131091:HIM131095 HSI131091:HSI131095 ICE131091:ICE131095 IMA131091:IMA131095 IVW131091:IVW131095 JFS131091:JFS131095 JPO131091:JPO131095 JZK131091:JZK131095 KJG131091:KJG131095 KTC131091:KTC131095 LCY131091:LCY131095 LMU131091:LMU131095 LWQ131091:LWQ131095 MGM131091:MGM131095 MQI131091:MQI131095 NAE131091:NAE131095 NKA131091:NKA131095 NTW131091:NTW131095 ODS131091:ODS131095 ONO131091:ONO131095 OXK131091:OXK131095 PHG131091:PHG131095 PRC131091:PRC131095 QAY131091:QAY131095 QKU131091:QKU131095 QUQ131091:QUQ131095 REM131091:REM131095 ROI131091:ROI131095 RYE131091:RYE131095 SIA131091:SIA131095 SRW131091:SRW131095 TBS131091:TBS131095 TLO131091:TLO131095 TVK131091:TVK131095 UFG131091:UFG131095 UPC131091:UPC131095 UYY131091:UYY131095 VIU131091:VIU131095 VSQ131091:VSQ131095 WCM131091:WCM131095 WMI131091:WMI131095 WWE131091:WWE131095 AG196627:AG196631 JS196627:JS196631 TO196627:TO196631 ADK196627:ADK196631 ANG196627:ANG196631 AXC196627:AXC196631 BGY196627:BGY196631 BQU196627:BQU196631 CAQ196627:CAQ196631 CKM196627:CKM196631 CUI196627:CUI196631 DEE196627:DEE196631 DOA196627:DOA196631 DXW196627:DXW196631 EHS196627:EHS196631 ERO196627:ERO196631 FBK196627:FBK196631 FLG196627:FLG196631 FVC196627:FVC196631 GEY196627:GEY196631 GOU196627:GOU196631 GYQ196627:GYQ196631 HIM196627:HIM196631 HSI196627:HSI196631 ICE196627:ICE196631 IMA196627:IMA196631 IVW196627:IVW196631 JFS196627:JFS196631 JPO196627:JPO196631 JZK196627:JZK196631 KJG196627:KJG196631 KTC196627:KTC196631 LCY196627:LCY196631 LMU196627:LMU196631 LWQ196627:LWQ196631 MGM196627:MGM196631 MQI196627:MQI196631 NAE196627:NAE196631 NKA196627:NKA196631 NTW196627:NTW196631 ODS196627:ODS196631 ONO196627:ONO196631 OXK196627:OXK196631 PHG196627:PHG196631 PRC196627:PRC196631 QAY196627:QAY196631 QKU196627:QKU196631 QUQ196627:QUQ196631 REM196627:REM196631 ROI196627:ROI196631 RYE196627:RYE196631 SIA196627:SIA196631 SRW196627:SRW196631 TBS196627:TBS196631 TLO196627:TLO196631 TVK196627:TVK196631 UFG196627:UFG196631 UPC196627:UPC196631 UYY196627:UYY196631 VIU196627:VIU196631 VSQ196627:VSQ196631 WCM196627:WCM196631 WMI196627:WMI196631 WWE196627:WWE196631 AG262163:AG262167 JS262163:JS262167 TO262163:TO262167 ADK262163:ADK262167 ANG262163:ANG262167 AXC262163:AXC262167 BGY262163:BGY262167 BQU262163:BQU262167 CAQ262163:CAQ262167 CKM262163:CKM262167 CUI262163:CUI262167 DEE262163:DEE262167 DOA262163:DOA262167 DXW262163:DXW262167 EHS262163:EHS262167 ERO262163:ERO262167 FBK262163:FBK262167 FLG262163:FLG262167 FVC262163:FVC262167 GEY262163:GEY262167 GOU262163:GOU262167 GYQ262163:GYQ262167 HIM262163:HIM262167 HSI262163:HSI262167 ICE262163:ICE262167 IMA262163:IMA262167 IVW262163:IVW262167 JFS262163:JFS262167 JPO262163:JPO262167 JZK262163:JZK262167 KJG262163:KJG262167 KTC262163:KTC262167 LCY262163:LCY262167 LMU262163:LMU262167 LWQ262163:LWQ262167 MGM262163:MGM262167 MQI262163:MQI262167 NAE262163:NAE262167 NKA262163:NKA262167 NTW262163:NTW262167 ODS262163:ODS262167 ONO262163:ONO262167 OXK262163:OXK262167 PHG262163:PHG262167 PRC262163:PRC262167 QAY262163:QAY262167 QKU262163:QKU262167 QUQ262163:QUQ262167 REM262163:REM262167 ROI262163:ROI262167 RYE262163:RYE262167 SIA262163:SIA262167 SRW262163:SRW262167 TBS262163:TBS262167 TLO262163:TLO262167 TVK262163:TVK262167 UFG262163:UFG262167 UPC262163:UPC262167 UYY262163:UYY262167 VIU262163:VIU262167 VSQ262163:VSQ262167 WCM262163:WCM262167 WMI262163:WMI262167 WWE262163:WWE262167 AG327699:AG327703 JS327699:JS327703 TO327699:TO327703 ADK327699:ADK327703 ANG327699:ANG327703 AXC327699:AXC327703 BGY327699:BGY327703 BQU327699:BQU327703 CAQ327699:CAQ327703 CKM327699:CKM327703 CUI327699:CUI327703 DEE327699:DEE327703 DOA327699:DOA327703 DXW327699:DXW327703 EHS327699:EHS327703 ERO327699:ERO327703 FBK327699:FBK327703 FLG327699:FLG327703 FVC327699:FVC327703 GEY327699:GEY327703 GOU327699:GOU327703 GYQ327699:GYQ327703 HIM327699:HIM327703 HSI327699:HSI327703 ICE327699:ICE327703 IMA327699:IMA327703 IVW327699:IVW327703 JFS327699:JFS327703 JPO327699:JPO327703 JZK327699:JZK327703 KJG327699:KJG327703 KTC327699:KTC327703 LCY327699:LCY327703 LMU327699:LMU327703 LWQ327699:LWQ327703 MGM327699:MGM327703 MQI327699:MQI327703 NAE327699:NAE327703 NKA327699:NKA327703 NTW327699:NTW327703 ODS327699:ODS327703 ONO327699:ONO327703 OXK327699:OXK327703 PHG327699:PHG327703 PRC327699:PRC327703 QAY327699:QAY327703 QKU327699:QKU327703 QUQ327699:QUQ327703 REM327699:REM327703 ROI327699:ROI327703 RYE327699:RYE327703 SIA327699:SIA327703 SRW327699:SRW327703 TBS327699:TBS327703 TLO327699:TLO327703 TVK327699:TVK327703 UFG327699:UFG327703 UPC327699:UPC327703 UYY327699:UYY327703 VIU327699:VIU327703 VSQ327699:VSQ327703 WCM327699:WCM327703 WMI327699:WMI327703 WWE327699:WWE327703 AG393235:AG393239 JS393235:JS393239 TO393235:TO393239 ADK393235:ADK393239 ANG393235:ANG393239 AXC393235:AXC393239 BGY393235:BGY393239 BQU393235:BQU393239 CAQ393235:CAQ393239 CKM393235:CKM393239 CUI393235:CUI393239 DEE393235:DEE393239 DOA393235:DOA393239 DXW393235:DXW393239 EHS393235:EHS393239 ERO393235:ERO393239 FBK393235:FBK393239 FLG393235:FLG393239 FVC393235:FVC393239 GEY393235:GEY393239 GOU393235:GOU393239 GYQ393235:GYQ393239 HIM393235:HIM393239 HSI393235:HSI393239 ICE393235:ICE393239 IMA393235:IMA393239 IVW393235:IVW393239 JFS393235:JFS393239 JPO393235:JPO393239 JZK393235:JZK393239 KJG393235:KJG393239 KTC393235:KTC393239 LCY393235:LCY393239 LMU393235:LMU393239 LWQ393235:LWQ393239 MGM393235:MGM393239 MQI393235:MQI393239 NAE393235:NAE393239 NKA393235:NKA393239 NTW393235:NTW393239 ODS393235:ODS393239 ONO393235:ONO393239 OXK393235:OXK393239 PHG393235:PHG393239 PRC393235:PRC393239 QAY393235:QAY393239 QKU393235:QKU393239 QUQ393235:QUQ393239 REM393235:REM393239 ROI393235:ROI393239 RYE393235:RYE393239 SIA393235:SIA393239 SRW393235:SRW393239 TBS393235:TBS393239 TLO393235:TLO393239 TVK393235:TVK393239 UFG393235:UFG393239 UPC393235:UPC393239 UYY393235:UYY393239 VIU393235:VIU393239 VSQ393235:VSQ393239 WCM393235:WCM393239 WMI393235:WMI393239 WWE393235:WWE393239 AG458771:AG458775 JS458771:JS458775 TO458771:TO458775 ADK458771:ADK458775 ANG458771:ANG458775 AXC458771:AXC458775 BGY458771:BGY458775 BQU458771:BQU458775 CAQ458771:CAQ458775 CKM458771:CKM458775 CUI458771:CUI458775 DEE458771:DEE458775 DOA458771:DOA458775 DXW458771:DXW458775 EHS458771:EHS458775 ERO458771:ERO458775 FBK458771:FBK458775 FLG458771:FLG458775 FVC458771:FVC458775 GEY458771:GEY458775 GOU458771:GOU458775 GYQ458771:GYQ458775 HIM458771:HIM458775 HSI458771:HSI458775 ICE458771:ICE458775 IMA458771:IMA458775 IVW458771:IVW458775 JFS458771:JFS458775 JPO458771:JPO458775 JZK458771:JZK458775 KJG458771:KJG458775 KTC458771:KTC458775 LCY458771:LCY458775 LMU458771:LMU458775 LWQ458771:LWQ458775 MGM458771:MGM458775 MQI458771:MQI458775 NAE458771:NAE458775 NKA458771:NKA458775 NTW458771:NTW458775 ODS458771:ODS458775 ONO458771:ONO458775 OXK458771:OXK458775 PHG458771:PHG458775 PRC458771:PRC458775 QAY458771:QAY458775 QKU458771:QKU458775 QUQ458771:QUQ458775 REM458771:REM458775 ROI458771:ROI458775 RYE458771:RYE458775 SIA458771:SIA458775 SRW458771:SRW458775 TBS458771:TBS458775 TLO458771:TLO458775 TVK458771:TVK458775 UFG458771:UFG458775 UPC458771:UPC458775 UYY458771:UYY458775 VIU458771:VIU458775 VSQ458771:VSQ458775 WCM458771:WCM458775 WMI458771:WMI458775 WWE458771:WWE458775 AG524307:AG524311 JS524307:JS524311 TO524307:TO524311 ADK524307:ADK524311 ANG524307:ANG524311 AXC524307:AXC524311 BGY524307:BGY524311 BQU524307:BQU524311 CAQ524307:CAQ524311 CKM524307:CKM524311 CUI524307:CUI524311 DEE524307:DEE524311 DOA524307:DOA524311 DXW524307:DXW524311 EHS524307:EHS524311 ERO524307:ERO524311 FBK524307:FBK524311 FLG524307:FLG524311 FVC524307:FVC524311 GEY524307:GEY524311 GOU524307:GOU524311 GYQ524307:GYQ524311 HIM524307:HIM524311 HSI524307:HSI524311 ICE524307:ICE524311 IMA524307:IMA524311 IVW524307:IVW524311 JFS524307:JFS524311 JPO524307:JPO524311 JZK524307:JZK524311 KJG524307:KJG524311 KTC524307:KTC524311 LCY524307:LCY524311 LMU524307:LMU524311 LWQ524307:LWQ524311 MGM524307:MGM524311 MQI524307:MQI524311 NAE524307:NAE524311 NKA524307:NKA524311 NTW524307:NTW524311 ODS524307:ODS524311 ONO524307:ONO524311 OXK524307:OXK524311 PHG524307:PHG524311 PRC524307:PRC524311 QAY524307:QAY524311 QKU524307:QKU524311 QUQ524307:QUQ524311 REM524307:REM524311 ROI524307:ROI524311 RYE524307:RYE524311 SIA524307:SIA524311 SRW524307:SRW524311 TBS524307:TBS524311 TLO524307:TLO524311 TVK524307:TVK524311 UFG524307:UFG524311 UPC524307:UPC524311 UYY524307:UYY524311 VIU524307:VIU524311 VSQ524307:VSQ524311 WCM524307:WCM524311 WMI524307:WMI524311 WWE524307:WWE524311 AG589843:AG589847 JS589843:JS589847 TO589843:TO589847 ADK589843:ADK589847 ANG589843:ANG589847 AXC589843:AXC589847 BGY589843:BGY589847 BQU589843:BQU589847 CAQ589843:CAQ589847 CKM589843:CKM589847 CUI589843:CUI589847 DEE589843:DEE589847 DOA589843:DOA589847 DXW589843:DXW589847 EHS589843:EHS589847 ERO589843:ERO589847 FBK589843:FBK589847 FLG589843:FLG589847 FVC589843:FVC589847 GEY589843:GEY589847 GOU589843:GOU589847 GYQ589843:GYQ589847 HIM589843:HIM589847 HSI589843:HSI589847 ICE589843:ICE589847 IMA589843:IMA589847 IVW589843:IVW589847 JFS589843:JFS589847 JPO589843:JPO589847 JZK589843:JZK589847 KJG589843:KJG589847 KTC589843:KTC589847 LCY589843:LCY589847 LMU589843:LMU589847 LWQ589843:LWQ589847 MGM589843:MGM589847 MQI589843:MQI589847 NAE589843:NAE589847 NKA589843:NKA589847 NTW589843:NTW589847 ODS589843:ODS589847 ONO589843:ONO589847 OXK589843:OXK589847 PHG589843:PHG589847 PRC589843:PRC589847 QAY589843:QAY589847 QKU589843:QKU589847 QUQ589843:QUQ589847 REM589843:REM589847 ROI589843:ROI589847 RYE589843:RYE589847 SIA589843:SIA589847 SRW589843:SRW589847 TBS589843:TBS589847 TLO589843:TLO589847 TVK589843:TVK589847 UFG589843:UFG589847 UPC589843:UPC589847 UYY589843:UYY589847 VIU589843:VIU589847 VSQ589843:VSQ589847 WCM589843:WCM589847 WMI589843:WMI589847 WWE589843:WWE589847 AG655379:AG655383 JS655379:JS655383 TO655379:TO655383 ADK655379:ADK655383 ANG655379:ANG655383 AXC655379:AXC655383 BGY655379:BGY655383 BQU655379:BQU655383 CAQ655379:CAQ655383 CKM655379:CKM655383 CUI655379:CUI655383 DEE655379:DEE655383 DOA655379:DOA655383 DXW655379:DXW655383 EHS655379:EHS655383 ERO655379:ERO655383 FBK655379:FBK655383 FLG655379:FLG655383 FVC655379:FVC655383 GEY655379:GEY655383 GOU655379:GOU655383 GYQ655379:GYQ655383 HIM655379:HIM655383 HSI655379:HSI655383 ICE655379:ICE655383 IMA655379:IMA655383 IVW655379:IVW655383 JFS655379:JFS655383 JPO655379:JPO655383 JZK655379:JZK655383 KJG655379:KJG655383 KTC655379:KTC655383 LCY655379:LCY655383 LMU655379:LMU655383 LWQ655379:LWQ655383 MGM655379:MGM655383 MQI655379:MQI655383 NAE655379:NAE655383 NKA655379:NKA655383 NTW655379:NTW655383 ODS655379:ODS655383 ONO655379:ONO655383 OXK655379:OXK655383 PHG655379:PHG655383 PRC655379:PRC655383 QAY655379:QAY655383 QKU655379:QKU655383 QUQ655379:QUQ655383 REM655379:REM655383 ROI655379:ROI655383 RYE655379:RYE655383 SIA655379:SIA655383 SRW655379:SRW655383 TBS655379:TBS655383 TLO655379:TLO655383 TVK655379:TVK655383 UFG655379:UFG655383 UPC655379:UPC655383 UYY655379:UYY655383 VIU655379:VIU655383 VSQ655379:VSQ655383 WCM655379:WCM655383 WMI655379:WMI655383 WWE655379:WWE655383 AG720915:AG720919 JS720915:JS720919 TO720915:TO720919 ADK720915:ADK720919 ANG720915:ANG720919 AXC720915:AXC720919 BGY720915:BGY720919 BQU720915:BQU720919 CAQ720915:CAQ720919 CKM720915:CKM720919 CUI720915:CUI720919 DEE720915:DEE720919 DOA720915:DOA720919 DXW720915:DXW720919 EHS720915:EHS720919 ERO720915:ERO720919 FBK720915:FBK720919 FLG720915:FLG720919 FVC720915:FVC720919 GEY720915:GEY720919 GOU720915:GOU720919 GYQ720915:GYQ720919 HIM720915:HIM720919 HSI720915:HSI720919 ICE720915:ICE720919 IMA720915:IMA720919 IVW720915:IVW720919 JFS720915:JFS720919 JPO720915:JPO720919 JZK720915:JZK720919 KJG720915:KJG720919 KTC720915:KTC720919 LCY720915:LCY720919 LMU720915:LMU720919 LWQ720915:LWQ720919 MGM720915:MGM720919 MQI720915:MQI720919 NAE720915:NAE720919 NKA720915:NKA720919 NTW720915:NTW720919 ODS720915:ODS720919 ONO720915:ONO720919 OXK720915:OXK720919 PHG720915:PHG720919 PRC720915:PRC720919 QAY720915:QAY720919 QKU720915:QKU720919 QUQ720915:QUQ720919 REM720915:REM720919 ROI720915:ROI720919 RYE720915:RYE720919 SIA720915:SIA720919 SRW720915:SRW720919 TBS720915:TBS720919 TLO720915:TLO720919 TVK720915:TVK720919 UFG720915:UFG720919 UPC720915:UPC720919 UYY720915:UYY720919 VIU720915:VIU720919 VSQ720915:VSQ720919 WCM720915:WCM720919 WMI720915:WMI720919 WWE720915:WWE720919 AG786451:AG786455 JS786451:JS786455 TO786451:TO786455 ADK786451:ADK786455 ANG786451:ANG786455 AXC786451:AXC786455 BGY786451:BGY786455 BQU786451:BQU786455 CAQ786451:CAQ786455 CKM786451:CKM786455 CUI786451:CUI786455 DEE786451:DEE786455 DOA786451:DOA786455 DXW786451:DXW786455 EHS786451:EHS786455 ERO786451:ERO786455 FBK786451:FBK786455 FLG786451:FLG786455 FVC786451:FVC786455 GEY786451:GEY786455 GOU786451:GOU786455 GYQ786451:GYQ786455 HIM786451:HIM786455 HSI786451:HSI786455 ICE786451:ICE786455 IMA786451:IMA786455 IVW786451:IVW786455 JFS786451:JFS786455 JPO786451:JPO786455 JZK786451:JZK786455 KJG786451:KJG786455 KTC786451:KTC786455 LCY786451:LCY786455 LMU786451:LMU786455 LWQ786451:LWQ786455 MGM786451:MGM786455 MQI786451:MQI786455 NAE786451:NAE786455 NKA786451:NKA786455 NTW786451:NTW786455 ODS786451:ODS786455 ONO786451:ONO786455 OXK786451:OXK786455 PHG786451:PHG786455 PRC786451:PRC786455 QAY786451:QAY786455 QKU786451:QKU786455 QUQ786451:QUQ786455 REM786451:REM786455 ROI786451:ROI786455 RYE786451:RYE786455 SIA786451:SIA786455 SRW786451:SRW786455 TBS786451:TBS786455 TLO786451:TLO786455 TVK786451:TVK786455 UFG786451:UFG786455 UPC786451:UPC786455 UYY786451:UYY786455 VIU786451:VIU786455 VSQ786451:VSQ786455 WCM786451:WCM786455 WMI786451:WMI786455 WWE786451:WWE786455 AG851987:AG851991 JS851987:JS851991 TO851987:TO851991 ADK851987:ADK851991 ANG851987:ANG851991 AXC851987:AXC851991 BGY851987:BGY851991 BQU851987:BQU851991 CAQ851987:CAQ851991 CKM851987:CKM851991 CUI851987:CUI851991 DEE851987:DEE851991 DOA851987:DOA851991 DXW851987:DXW851991 EHS851987:EHS851991 ERO851987:ERO851991 FBK851987:FBK851991 FLG851987:FLG851991 FVC851987:FVC851991 GEY851987:GEY851991 GOU851987:GOU851991 GYQ851987:GYQ851991 HIM851987:HIM851991 HSI851987:HSI851991 ICE851987:ICE851991 IMA851987:IMA851991 IVW851987:IVW851991 JFS851987:JFS851991 JPO851987:JPO851991 JZK851987:JZK851991 KJG851987:KJG851991 KTC851987:KTC851991 LCY851987:LCY851991 LMU851987:LMU851991 LWQ851987:LWQ851991 MGM851987:MGM851991 MQI851987:MQI851991 NAE851987:NAE851991 NKA851987:NKA851991 NTW851987:NTW851991 ODS851987:ODS851991 ONO851987:ONO851991 OXK851987:OXK851991 PHG851987:PHG851991 PRC851987:PRC851991 QAY851987:QAY851991 QKU851987:QKU851991 QUQ851987:QUQ851991 REM851987:REM851991 ROI851987:ROI851991 RYE851987:RYE851991 SIA851987:SIA851991 SRW851987:SRW851991 TBS851987:TBS851991 TLO851987:TLO851991 TVK851987:TVK851991 UFG851987:UFG851991 UPC851987:UPC851991 UYY851987:UYY851991 VIU851987:VIU851991 VSQ851987:VSQ851991 WCM851987:WCM851991 WMI851987:WMI851991 WWE851987:WWE851991 AG917523:AG917527 JS917523:JS917527 TO917523:TO917527 ADK917523:ADK917527 ANG917523:ANG917527 AXC917523:AXC917527 BGY917523:BGY917527 BQU917523:BQU917527 CAQ917523:CAQ917527 CKM917523:CKM917527 CUI917523:CUI917527 DEE917523:DEE917527 DOA917523:DOA917527 DXW917523:DXW917527 EHS917523:EHS917527 ERO917523:ERO917527 FBK917523:FBK917527 FLG917523:FLG917527 FVC917523:FVC917527 GEY917523:GEY917527 GOU917523:GOU917527 GYQ917523:GYQ917527 HIM917523:HIM917527 HSI917523:HSI917527 ICE917523:ICE917527 IMA917523:IMA917527 IVW917523:IVW917527 JFS917523:JFS917527 JPO917523:JPO917527 JZK917523:JZK917527 KJG917523:KJG917527 KTC917523:KTC917527 LCY917523:LCY917527 LMU917523:LMU917527 LWQ917523:LWQ917527 MGM917523:MGM917527 MQI917523:MQI917527 NAE917523:NAE917527 NKA917523:NKA917527 NTW917523:NTW917527 ODS917523:ODS917527 ONO917523:ONO917527 OXK917523:OXK917527 PHG917523:PHG917527 PRC917523:PRC917527 QAY917523:QAY917527 QKU917523:QKU917527 QUQ917523:QUQ917527 REM917523:REM917527 ROI917523:ROI917527 RYE917523:RYE917527 SIA917523:SIA917527 SRW917523:SRW917527 TBS917523:TBS917527 TLO917523:TLO917527 TVK917523:TVK917527 UFG917523:UFG917527 UPC917523:UPC917527 UYY917523:UYY917527 VIU917523:VIU917527 VSQ917523:VSQ917527 WCM917523:WCM917527 WMI917523:WMI917527 WWE917523:WWE917527 AG983059:AG983063 JS983059:JS983063 TO983059:TO983063 ADK983059:ADK983063 ANG983059:ANG983063 AXC983059:AXC983063 BGY983059:BGY983063 BQU983059:BQU983063 CAQ983059:CAQ983063 CKM983059:CKM983063 CUI983059:CUI983063 DEE983059:DEE983063 DOA983059:DOA983063 DXW983059:DXW983063 EHS983059:EHS983063 ERO983059:ERO983063 FBK983059:FBK983063 FLG983059:FLG983063 FVC983059:FVC983063 GEY983059:GEY983063 GOU983059:GOU983063 GYQ983059:GYQ983063 HIM983059:HIM983063 HSI983059:HSI983063 ICE983059:ICE983063 IMA983059:IMA983063 IVW983059:IVW983063 JFS983059:JFS983063 JPO983059:JPO983063 JZK983059:JZK983063 KJG983059:KJG983063 KTC983059:KTC983063 LCY983059:LCY983063 LMU983059:LMU983063 LWQ983059:LWQ983063 MGM983059:MGM983063 MQI983059:MQI983063 NAE983059:NAE983063 NKA983059:NKA983063 NTW983059:NTW983063 ODS983059:ODS983063 ONO983059:ONO983063 OXK983059:OXK983063 PHG983059:PHG983063 PRC983059:PRC983063 QAY983059:QAY983063 QKU983059:QKU983063 QUQ983059:QUQ983063 REM983059:REM983063 ROI983059:ROI983063 RYE983059:RYE983063 SIA983059:SIA983063 SRW983059:SRW983063 TBS983059:TBS983063 TLO983059:TLO983063 TVK983059:TVK983063 UFG983059:UFG983063 UPC983059:UPC983063 UYY983059:UYY983063 VIU983059:VIU983063 VSQ983059:VSQ983063 WCM983059:WCM983063 WMI983059:WMI983063">
      <formula1>900</formula1>
    </dataValidation>
    <dataValidation allowBlank="1" showInputMessage="1" showErrorMessage="1" prompt="Для выбора выполните двойной щелчок левой клавиши мыши по соответствующей ячейке." sqref="V23 JH23 TD2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V65559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131095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196631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262167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327703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393239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458775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524311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589847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655383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720919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786455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851991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V917527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V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WVT983063 R2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R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R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R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R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R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R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R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R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R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R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R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R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R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R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R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N23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N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N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N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N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N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N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N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N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N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N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N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N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N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N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N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AC23:AC24 JO23:JO24 TK23:TK24 ADG23:ADG24 ANC23:ANC24 AWY23:AWY24 BGU23:BGU24 BQQ23:BQQ24 CAM23:CAM24 CKI23:CKI24 CUE23:CUE24 DEA23:DEA24 DNW23:DNW24 DXS23:DXS24 EHO23:EHO24 ERK23:ERK24 FBG23:FBG24 FLC23:FLC24 FUY23:FUY24 GEU23:GEU24 GOQ23:GOQ24 GYM23:GYM24 HII23:HII24 HSE23:HSE24 ICA23:ICA24 ILW23:ILW24 IVS23:IVS24 JFO23:JFO24 JPK23:JPK24 JZG23:JZG24 KJC23:KJC24 KSY23:KSY24 LCU23:LCU24 LMQ23:LMQ24 LWM23:LWM24 MGI23:MGI24 MQE23:MQE24 NAA23:NAA24 NJW23:NJW24 NTS23:NTS24 ODO23:ODO24 ONK23:ONK24 OXG23:OXG24 PHC23:PHC24 PQY23:PQY24 QAU23:QAU24 QKQ23:QKQ24 QUM23:QUM24 REI23:REI24 ROE23:ROE24 RYA23:RYA24 SHW23:SHW24 SRS23:SRS24 TBO23:TBO24 TLK23:TLK24 TVG23:TVG24 UFC23:UFC24 UOY23:UOY24 UYU23:UYU24 VIQ23:VIQ24 VSM23:VSM24 WCI23:WCI24 WME23:WME24 WWA23:WWA24 AC65559:AC65560 JO65559:JO65560 TK65559:TK65560 ADG65559:ADG65560 ANC65559:ANC65560 AWY65559:AWY65560 BGU65559:BGU65560 BQQ65559:BQQ65560 CAM65559:CAM65560 CKI65559:CKI65560 CUE65559:CUE65560 DEA65559:DEA65560 DNW65559:DNW65560 DXS65559:DXS65560 EHO65559:EHO65560 ERK65559:ERK65560 FBG65559:FBG65560 FLC65559:FLC65560 FUY65559:FUY65560 GEU65559:GEU65560 GOQ65559:GOQ65560 GYM65559:GYM65560 HII65559:HII65560 HSE65559:HSE65560 ICA65559:ICA65560 ILW65559:ILW65560 IVS65559:IVS65560 JFO65559:JFO65560 JPK65559:JPK65560 JZG65559:JZG65560 KJC65559:KJC65560 KSY65559:KSY65560 LCU65559:LCU65560 LMQ65559:LMQ65560 LWM65559:LWM65560 MGI65559:MGI65560 MQE65559:MQE65560 NAA65559:NAA65560 NJW65559:NJW65560 NTS65559:NTS65560 ODO65559:ODO65560 ONK65559:ONK65560 OXG65559:OXG65560 PHC65559:PHC65560 PQY65559:PQY65560 QAU65559:QAU65560 QKQ65559:QKQ65560 QUM65559:QUM65560 REI65559:REI65560 ROE65559:ROE65560 RYA65559:RYA65560 SHW65559:SHW65560 SRS65559:SRS65560 TBO65559:TBO65560 TLK65559:TLK65560 TVG65559:TVG65560 UFC65559:UFC65560 UOY65559:UOY65560 UYU65559:UYU65560 VIQ65559:VIQ65560 VSM65559:VSM65560 WCI65559:WCI65560 WME65559:WME65560 WWA65559:WWA65560 AC131095:AC131096 JO131095:JO131096 TK131095:TK131096 ADG131095:ADG131096 ANC131095:ANC131096 AWY131095:AWY131096 BGU131095:BGU131096 BQQ131095:BQQ131096 CAM131095:CAM131096 CKI131095:CKI131096 CUE131095:CUE131096 DEA131095:DEA131096 DNW131095:DNW131096 DXS131095:DXS131096 EHO131095:EHO131096 ERK131095:ERK131096 FBG131095:FBG131096 FLC131095:FLC131096 FUY131095:FUY131096 GEU131095:GEU131096 GOQ131095:GOQ131096 GYM131095:GYM131096 HII131095:HII131096 HSE131095:HSE131096 ICA131095:ICA131096 ILW131095:ILW131096 IVS131095:IVS131096 JFO131095:JFO131096 JPK131095:JPK131096 JZG131095:JZG131096 KJC131095:KJC131096 KSY131095:KSY131096 LCU131095:LCU131096 LMQ131095:LMQ131096 LWM131095:LWM131096 MGI131095:MGI131096 MQE131095:MQE131096 NAA131095:NAA131096 NJW131095:NJW131096 NTS131095:NTS131096 ODO131095:ODO131096 ONK131095:ONK131096 OXG131095:OXG131096 PHC131095:PHC131096 PQY131095:PQY131096 QAU131095:QAU131096 QKQ131095:QKQ131096 QUM131095:QUM131096 REI131095:REI131096 ROE131095:ROE131096 RYA131095:RYA131096 SHW131095:SHW131096 SRS131095:SRS131096 TBO131095:TBO131096 TLK131095:TLK131096 TVG131095:TVG131096 UFC131095:UFC131096 UOY131095:UOY131096 UYU131095:UYU131096 VIQ131095:VIQ131096 VSM131095:VSM131096 WCI131095:WCI131096 WME131095:WME131096 WWA131095:WWA131096 AC196631:AC196632 JO196631:JO196632 TK196631:TK196632 ADG196631:ADG196632 ANC196631:ANC196632 AWY196631:AWY196632 BGU196631:BGU196632 BQQ196631:BQQ196632 CAM196631:CAM196632 CKI196631:CKI196632 CUE196631:CUE196632 DEA196631:DEA196632 DNW196631:DNW196632 DXS196631:DXS196632 EHO196631:EHO196632 ERK196631:ERK196632 FBG196631:FBG196632 FLC196631:FLC196632 FUY196631:FUY196632 GEU196631:GEU196632 GOQ196631:GOQ196632 GYM196631:GYM196632 HII196631:HII196632 HSE196631:HSE196632 ICA196631:ICA196632 ILW196631:ILW196632 IVS196631:IVS196632 JFO196631:JFO196632 JPK196631:JPK196632 JZG196631:JZG196632 KJC196631:KJC196632 KSY196631:KSY196632 LCU196631:LCU196632 LMQ196631:LMQ196632 LWM196631:LWM196632 MGI196631:MGI196632 MQE196631:MQE196632 NAA196631:NAA196632 NJW196631:NJW196632 NTS196631:NTS196632 ODO196631:ODO196632 ONK196631:ONK196632 OXG196631:OXG196632 PHC196631:PHC196632 PQY196631:PQY196632 QAU196631:QAU196632 QKQ196631:QKQ196632 QUM196631:QUM196632 REI196631:REI196632 ROE196631:ROE196632 RYA196631:RYA196632 SHW196631:SHW196632 SRS196631:SRS196632 TBO196631:TBO196632 TLK196631:TLK196632 TVG196631:TVG196632 UFC196631:UFC196632 UOY196631:UOY196632 UYU196631:UYU196632 VIQ196631:VIQ196632 VSM196631:VSM196632 WCI196631:WCI196632 WME196631:WME196632 WWA196631:WWA196632 AC262167:AC262168 JO262167:JO262168 TK262167:TK262168 ADG262167:ADG262168 ANC262167:ANC262168 AWY262167:AWY262168 BGU262167:BGU262168 BQQ262167:BQQ262168 CAM262167:CAM262168 CKI262167:CKI262168 CUE262167:CUE262168 DEA262167:DEA262168 DNW262167:DNW262168 DXS262167:DXS262168 EHO262167:EHO262168 ERK262167:ERK262168 FBG262167:FBG262168 FLC262167:FLC262168 FUY262167:FUY262168 GEU262167:GEU262168 GOQ262167:GOQ262168 GYM262167:GYM262168 HII262167:HII262168 HSE262167:HSE262168 ICA262167:ICA262168 ILW262167:ILW262168 IVS262167:IVS262168 JFO262167:JFO262168 JPK262167:JPK262168 JZG262167:JZG262168 KJC262167:KJC262168 KSY262167:KSY262168 LCU262167:LCU262168 LMQ262167:LMQ262168 LWM262167:LWM262168 MGI262167:MGI262168 MQE262167:MQE262168 NAA262167:NAA262168 NJW262167:NJW262168 NTS262167:NTS262168 ODO262167:ODO262168 ONK262167:ONK262168 OXG262167:OXG262168 PHC262167:PHC262168 PQY262167:PQY262168 QAU262167:QAU262168 QKQ262167:QKQ262168 QUM262167:QUM262168 REI262167:REI262168 ROE262167:ROE262168 RYA262167:RYA262168 SHW262167:SHW262168 SRS262167:SRS262168 TBO262167:TBO262168 TLK262167:TLK262168 TVG262167:TVG262168 UFC262167:UFC262168 UOY262167:UOY262168 UYU262167:UYU262168 VIQ262167:VIQ262168 VSM262167:VSM262168 WCI262167:WCI262168 WME262167:WME262168 WWA262167:WWA262168 AC327703:AC327704 JO327703:JO327704 TK327703:TK327704 ADG327703:ADG327704 ANC327703:ANC327704 AWY327703:AWY327704 BGU327703:BGU327704 BQQ327703:BQQ327704 CAM327703:CAM327704 CKI327703:CKI327704 CUE327703:CUE327704 DEA327703:DEA327704 DNW327703:DNW327704 DXS327703:DXS327704 EHO327703:EHO327704 ERK327703:ERK327704 FBG327703:FBG327704 FLC327703:FLC327704 FUY327703:FUY327704 GEU327703:GEU327704 GOQ327703:GOQ327704 GYM327703:GYM327704 HII327703:HII327704 HSE327703:HSE327704 ICA327703:ICA327704 ILW327703:ILW327704 IVS327703:IVS327704 JFO327703:JFO327704 JPK327703:JPK327704 JZG327703:JZG327704 KJC327703:KJC327704 KSY327703:KSY327704 LCU327703:LCU327704 LMQ327703:LMQ327704 LWM327703:LWM327704 MGI327703:MGI327704 MQE327703:MQE327704 NAA327703:NAA327704 NJW327703:NJW327704 NTS327703:NTS327704 ODO327703:ODO327704 ONK327703:ONK327704 OXG327703:OXG327704 PHC327703:PHC327704 PQY327703:PQY327704 QAU327703:QAU327704 QKQ327703:QKQ327704 QUM327703:QUM327704 REI327703:REI327704 ROE327703:ROE327704 RYA327703:RYA327704 SHW327703:SHW327704 SRS327703:SRS327704 TBO327703:TBO327704 TLK327703:TLK327704 TVG327703:TVG327704 UFC327703:UFC327704 UOY327703:UOY327704 UYU327703:UYU327704 VIQ327703:VIQ327704 VSM327703:VSM327704 WCI327703:WCI327704 WME327703:WME327704 WWA327703:WWA327704 AC393239:AC393240 JO393239:JO393240 TK393239:TK393240 ADG393239:ADG393240 ANC393239:ANC393240 AWY393239:AWY393240 BGU393239:BGU393240 BQQ393239:BQQ393240 CAM393239:CAM393240 CKI393239:CKI393240 CUE393239:CUE393240 DEA393239:DEA393240 DNW393239:DNW393240 DXS393239:DXS393240 EHO393239:EHO393240 ERK393239:ERK393240 FBG393239:FBG393240 FLC393239:FLC393240 FUY393239:FUY393240 GEU393239:GEU393240 GOQ393239:GOQ393240 GYM393239:GYM393240 HII393239:HII393240 HSE393239:HSE393240 ICA393239:ICA393240 ILW393239:ILW393240 IVS393239:IVS393240 JFO393239:JFO393240 JPK393239:JPK393240 JZG393239:JZG393240 KJC393239:KJC393240 KSY393239:KSY393240 LCU393239:LCU393240 LMQ393239:LMQ393240 LWM393239:LWM393240 MGI393239:MGI393240 MQE393239:MQE393240 NAA393239:NAA393240 NJW393239:NJW393240 NTS393239:NTS393240 ODO393239:ODO393240 ONK393239:ONK393240 OXG393239:OXG393240 PHC393239:PHC393240 PQY393239:PQY393240 QAU393239:QAU393240 QKQ393239:QKQ393240 QUM393239:QUM393240 REI393239:REI393240 ROE393239:ROE393240 RYA393239:RYA393240 SHW393239:SHW393240 SRS393239:SRS393240 TBO393239:TBO393240 TLK393239:TLK393240 TVG393239:TVG393240 UFC393239:UFC393240 UOY393239:UOY393240 UYU393239:UYU393240 VIQ393239:VIQ393240 VSM393239:VSM393240 WCI393239:WCI393240 WME393239:WME393240 WWA393239:WWA393240 AC458775:AC458776 JO458775:JO458776 TK458775:TK458776 ADG458775:ADG458776 ANC458775:ANC458776 AWY458775:AWY458776 BGU458775:BGU458776 BQQ458775:BQQ458776 CAM458775:CAM458776 CKI458775:CKI458776 CUE458775:CUE458776 DEA458775:DEA458776 DNW458775:DNW458776 DXS458775:DXS458776 EHO458775:EHO458776 ERK458775:ERK458776 FBG458775:FBG458776 FLC458775:FLC458776 FUY458775:FUY458776 GEU458775:GEU458776 GOQ458775:GOQ458776 GYM458775:GYM458776 HII458775:HII458776 HSE458775:HSE458776 ICA458775:ICA458776 ILW458775:ILW458776 IVS458775:IVS458776 JFO458775:JFO458776 JPK458775:JPK458776 JZG458775:JZG458776 KJC458775:KJC458776 KSY458775:KSY458776 LCU458775:LCU458776 LMQ458775:LMQ458776 LWM458775:LWM458776 MGI458775:MGI458776 MQE458775:MQE458776 NAA458775:NAA458776 NJW458775:NJW458776 NTS458775:NTS458776 ODO458775:ODO458776 ONK458775:ONK458776 OXG458775:OXG458776 PHC458775:PHC458776 PQY458775:PQY458776 QAU458775:QAU458776 QKQ458775:QKQ458776 QUM458775:QUM458776 REI458775:REI458776 ROE458775:ROE458776 RYA458775:RYA458776 SHW458775:SHW458776 SRS458775:SRS458776 TBO458775:TBO458776 TLK458775:TLK458776 TVG458775:TVG458776 UFC458775:UFC458776 UOY458775:UOY458776 UYU458775:UYU458776 VIQ458775:VIQ458776 VSM458775:VSM458776 WCI458775:WCI458776 WME458775:WME458776 WWA458775:WWA458776 AC524311:AC524312 JO524311:JO524312 TK524311:TK524312 ADG524311:ADG524312 ANC524311:ANC524312 AWY524311:AWY524312 BGU524311:BGU524312 BQQ524311:BQQ524312 CAM524311:CAM524312 CKI524311:CKI524312 CUE524311:CUE524312 DEA524311:DEA524312 DNW524311:DNW524312 DXS524311:DXS524312 EHO524311:EHO524312 ERK524311:ERK524312 FBG524311:FBG524312 FLC524311:FLC524312 FUY524311:FUY524312 GEU524311:GEU524312 GOQ524311:GOQ524312 GYM524311:GYM524312 HII524311:HII524312 HSE524311:HSE524312 ICA524311:ICA524312 ILW524311:ILW524312 IVS524311:IVS524312 JFO524311:JFO524312 JPK524311:JPK524312 JZG524311:JZG524312 KJC524311:KJC524312 KSY524311:KSY524312 LCU524311:LCU524312 LMQ524311:LMQ524312 LWM524311:LWM524312 MGI524311:MGI524312 MQE524311:MQE524312 NAA524311:NAA524312 NJW524311:NJW524312 NTS524311:NTS524312 ODO524311:ODO524312 ONK524311:ONK524312 OXG524311:OXG524312 PHC524311:PHC524312 PQY524311:PQY524312 QAU524311:QAU524312 QKQ524311:QKQ524312 QUM524311:QUM524312 REI524311:REI524312 ROE524311:ROE524312 RYA524311:RYA524312 SHW524311:SHW524312 SRS524311:SRS524312 TBO524311:TBO524312 TLK524311:TLK524312 TVG524311:TVG524312 UFC524311:UFC524312 UOY524311:UOY524312 UYU524311:UYU524312 VIQ524311:VIQ524312 VSM524311:VSM524312 WCI524311:WCI524312 WME524311:WME524312 WWA524311:WWA524312 AC589847:AC589848 JO589847:JO589848 TK589847:TK589848 ADG589847:ADG589848 ANC589847:ANC589848 AWY589847:AWY589848 BGU589847:BGU589848 BQQ589847:BQQ589848 CAM589847:CAM589848 CKI589847:CKI589848 CUE589847:CUE589848 DEA589847:DEA589848 DNW589847:DNW589848 DXS589847:DXS589848 EHO589847:EHO589848 ERK589847:ERK589848 FBG589847:FBG589848 FLC589847:FLC589848 FUY589847:FUY589848 GEU589847:GEU589848 GOQ589847:GOQ589848 GYM589847:GYM589848 HII589847:HII589848 HSE589847:HSE589848 ICA589847:ICA589848 ILW589847:ILW589848 IVS589847:IVS589848 JFO589847:JFO589848 JPK589847:JPK589848 JZG589847:JZG589848 KJC589847:KJC589848 KSY589847:KSY589848 LCU589847:LCU589848 LMQ589847:LMQ589848 LWM589847:LWM589848 MGI589847:MGI589848 MQE589847:MQE589848 NAA589847:NAA589848 NJW589847:NJW589848 NTS589847:NTS589848 ODO589847:ODO589848 ONK589847:ONK589848 OXG589847:OXG589848 PHC589847:PHC589848 PQY589847:PQY589848 QAU589847:QAU589848 QKQ589847:QKQ589848 QUM589847:QUM589848 REI589847:REI589848 ROE589847:ROE589848 RYA589847:RYA589848 SHW589847:SHW589848 SRS589847:SRS589848 TBO589847:TBO589848 TLK589847:TLK589848 TVG589847:TVG589848 UFC589847:UFC589848 UOY589847:UOY589848 UYU589847:UYU589848 VIQ589847:VIQ589848 VSM589847:VSM589848 WCI589847:WCI589848 WME589847:WME589848 WWA589847:WWA589848 AC655383:AC655384 JO655383:JO655384 TK655383:TK655384 ADG655383:ADG655384 ANC655383:ANC655384 AWY655383:AWY655384 BGU655383:BGU655384 BQQ655383:BQQ655384 CAM655383:CAM655384 CKI655383:CKI655384 CUE655383:CUE655384 DEA655383:DEA655384 DNW655383:DNW655384 DXS655383:DXS655384 EHO655383:EHO655384 ERK655383:ERK655384 FBG655383:FBG655384 FLC655383:FLC655384 FUY655383:FUY655384 GEU655383:GEU655384 GOQ655383:GOQ655384 GYM655383:GYM655384 HII655383:HII655384 HSE655383:HSE655384 ICA655383:ICA655384 ILW655383:ILW655384 IVS655383:IVS655384 JFO655383:JFO655384 JPK655383:JPK655384 JZG655383:JZG655384 KJC655383:KJC655384 KSY655383:KSY655384 LCU655383:LCU655384 LMQ655383:LMQ655384 LWM655383:LWM655384 MGI655383:MGI655384 MQE655383:MQE655384 NAA655383:NAA655384 NJW655383:NJW655384 NTS655383:NTS655384 ODO655383:ODO655384 ONK655383:ONK655384 OXG655383:OXG655384 PHC655383:PHC655384 PQY655383:PQY655384 QAU655383:QAU655384 QKQ655383:QKQ655384 QUM655383:QUM655384 REI655383:REI655384 ROE655383:ROE655384 RYA655383:RYA655384 SHW655383:SHW655384 SRS655383:SRS655384 TBO655383:TBO655384 TLK655383:TLK655384 TVG655383:TVG655384 UFC655383:UFC655384 UOY655383:UOY655384 UYU655383:UYU655384 VIQ655383:VIQ655384 VSM655383:VSM655384 WCI655383:WCI655384 WME655383:WME655384 WWA655383:WWA655384 AC720919:AC720920 JO720919:JO720920 TK720919:TK720920 ADG720919:ADG720920 ANC720919:ANC720920 AWY720919:AWY720920 BGU720919:BGU720920 BQQ720919:BQQ720920 CAM720919:CAM720920 CKI720919:CKI720920 CUE720919:CUE720920 DEA720919:DEA720920 DNW720919:DNW720920 DXS720919:DXS720920 EHO720919:EHO720920 ERK720919:ERK720920 FBG720919:FBG720920 FLC720919:FLC720920 FUY720919:FUY720920 GEU720919:GEU720920 GOQ720919:GOQ720920 GYM720919:GYM720920 HII720919:HII720920 HSE720919:HSE720920 ICA720919:ICA720920 ILW720919:ILW720920 IVS720919:IVS720920 JFO720919:JFO720920 JPK720919:JPK720920 JZG720919:JZG720920 KJC720919:KJC720920 KSY720919:KSY720920 LCU720919:LCU720920 LMQ720919:LMQ720920 LWM720919:LWM720920 MGI720919:MGI720920 MQE720919:MQE720920 NAA720919:NAA720920 NJW720919:NJW720920 NTS720919:NTS720920 ODO720919:ODO720920 ONK720919:ONK720920 OXG720919:OXG720920 PHC720919:PHC720920 PQY720919:PQY720920 QAU720919:QAU720920 QKQ720919:QKQ720920 QUM720919:QUM720920 REI720919:REI720920 ROE720919:ROE720920 RYA720919:RYA720920 SHW720919:SHW720920 SRS720919:SRS720920 TBO720919:TBO720920 TLK720919:TLK720920 TVG720919:TVG720920 UFC720919:UFC720920 UOY720919:UOY720920 UYU720919:UYU720920 VIQ720919:VIQ720920 VSM720919:VSM720920 WCI720919:WCI720920 WME720919:WME720920 WWA720919:WWA720920 AC786455:AC786456 JO786455:JO786456 TK786455:TK786456 ADG786455:ADG786456 ANC786455:ANC786456 AWY786455:AWY786456 BGU786455:BGU786456 BQQ786455:BQQ786456 CAM786455:CAM786456 CKI786455:CKI786456 CUE786455:CUE786456 DEA786455:DEA786456 DNW786455:DNW786456 DXS786455:DXS786456 EHO786455:EHO786456 ERK786455:ERK786456 FBG786455:FBG786456 FLC786455:FLC786456 FUY786455:FUY786456 GEU786455:GEU786456 GOQ786455:GOQ786456 GYM786455:GYM786456 HII786455:HII786456 HSE786455:HSE786456 ICA786455:ICA786456 ILW786455:ILW786456 IVS786455:IVS786456 JFO786455:JFO786456 JPK786455:JPK786456 JZG786455:JZG786456 KJC786455:KJC786456 KSY786455:KSY786456 LCU786455:LCU786456 LMQ786455:LMQ786456 LWM786455:LWM786456 MGI786455:MGI786456 MQE786455:MQE786456 NAA786455:NAA786456 NJW786455:NJW786456 NTS786455:NTS786456 ODO786455:ODO786456 ONK786455:ONK786456 OXG786455:OXG786456 PHC786455:PHC786456 PQY786455:PQY786456 QAU786455:QAU786456 QKQ786455:QKQ786456 QUM786455:QUM786456 REI786455:REI786456 ROE786455:ROE786456 RYA786455:RYA786456 SHW786455:SHW786456 SRS786455:SRS786456 TBO786455:TBO786456 TLK786455:TLK786456 TVG786455:TVG786456 UFC786455:UFC786456 UOY786455:UOY786456 UYU786455:UYU786456 VIQ786455:VIQ786456 VSM786455:VSM786456 WCI786455:WCI786456 WME786455:WME786456 WWA786455:WWA786456 AC851991:AC851992 JO851991:JO851992 TK851991:TK851992 ADG851991:ADG851992 ANC851991:ANC851992 AWY851991:AWY851992 BGU851991:BGU851992 BQQ851991:BQQ851992 CAM851991:CAM851992 CKI851991:CKI851992 CUE851991:CUE851992 DEA851991:DEA851992 DNW851991:DNW851992 DXS851991:DXS851992 EHO851991:EHO851992 ERK851991:ERK851992 FBG851991:FBG851992 FLC851991:FLC851992 FUY851991:FUY851992 GEU851991:GEU851992 GOQ851991:GOQ851992 GYM851991:GYM851992 HII851991:HII851992 HSE851991:HSE851992 ICA851991:ICA851992 ILW851991:ILW851992 IVS851991:IVS851992 JFO851991:JFO851992 JPK851991:JPK851992 JZG851991:JZG851992 KJC851991:KJC851992 KSY851991:KSY851992 LCU851991:LCU851992 LMQ851991:LMQ851992 LWM851991:LWM851992 MGI851991:MGI851992 MQE851991:MQE851992 NAA851991:NAA851992 NJW851991:NJW851992 NTS851991:NTS851992 ODO851991:ODO851992 ONK851991:ONK851992 OXG851991:OXG851992 PHC851991:PHC851992 PQY851991:PQY851992 QAU851991:QAU851992 QKQ851991:QKQ851992 QUM851991:QUM851992 REI851991:REI851992 ROE851991:ROE851992 RYA851991:RYA851992 SHW851991:SHW851992 SRS851991:SRS851992 TBO851991:TBO851992 TLK851991:TLK851992 TVG851991:TVG851992 UFC851991:UFC851992 UOY851991:UOY851992 UYU851991:UYU851992 VIQ851991:VIQ851992 VSM851991:VSM851992 WCI851991:WCI851992 WME851991:WME851992 WWA851991:WWA851992 AC917527:AC917528 JO917527:JO917528 TK917527:TK917528 ADG917527:ADG917528 ANC917527:ANC917528 AWY917527:AWY917528 BGU917527:BGU917528 BQQ917527:BQQ917528 CAM917527:CAM917528 CKI917527:CKI917528 CUE917527:CUE917528 DEA917527:DEA917528 DNW917527:DNW917528 DXS917527:DXS917528 EHO917527:EHO917528 ERK917527:ERK917528 FBG917527:FBG917528 FLC917527:FLC917528 FUY917527:FUY917528 GEU917527:GEU917528 GOQ917527:GOQ917528 GYM917527:GYM917528 HII917527:HII917528 HSE917527:HSE917528 ICA917527:ICA917528 ILW917527:ILW917528 IVS917527:IVS917528 JFO917527:JFO917528 JPK917527:JPK917528 JZG917527:JZG917528 KJC917527:KJC917528 KSY917527:KSY917528 LCU917527:LCU917528 LMQ917527:LMQ917528 LWM917527:LWM917528 MGI917527:MGI917528 MQE917527:MQE917528 NAA917527:NAA917528 NJW917527:NJW917528 NTS917527:NTS917528 ODO917527:ODO917528 ONK917527:ONK917528 OXG917527:OXG917528 PHC917527:PHC917528 PQY917527:PQY917528 QAU917527:QAU917528 QKQ917527:QKQ917528 QUM917527:QUM917528 REI917527:REI917528 ROE917527:ROE917528 RYA917527:RYA917528 SHW917527:SHW917528 SRS917527:SRS917528 TBO917527:TBO917528 TLK917527:TLK917528 TVG917527:TVG917528 UFC917527:UFC917528 UOY917527:UOY917528 UYU917527:UYU917528 VIQ917527:VIQ917528 VSM917527:VSM917528 WCI917527:WCI917528 WME917527:WME917528 WWA917527:WWA917528 AC983063:AC983064 JO983063:JO983064 TK983063:TK983064 ADG983063:ADG983064 ANC983063:ANC983064 AWY983063:AWY983064 BGU983063:BGU983064 BQQ983063:BQQ983064 CAM983063:CAM983064 CKI983063:CKI983064 CUE983063:CUE983064 DEA983063:DEA983064 DNW983063:DNW983064 DXS983063:DXS983064 EHO983063:EHO983064 ERK983063:ERK983064 FBG983063:FBG983064 FLC983063:FLC983064 FUY983063:FUY983064 GEU983063:GEU983064 GOQ983063:GOQ983064 GYM983063:GYM983064 HII983063:HII983064 HSE983063:HSE983064 ICA983063:ICA983064 ILW983063:ILW983064 IVS983063:IVS983064 JFO983063:JFO983064 JPK983063:JPK983064 JZG983063:JZG983064 KJC983063:KJC983064 KSY983063:KSY983064 LCU983063:LCU983064 LMQ983063:LMQ983064 LWM983063:LWM983064 MGI983063:MGI983064 MQE983063:MQE983064 NAA983063:NAA983064 NJW983063:NJW983064 NTS983063:NTS983064 ODO983063:ODO983064 ONK983063:ONK983064 OXG983063:OXG983064 PHC983063:PHC983064 PQY983063:PQY983064 QAU983063:QAU983064 QKQ983063:QKQ983064 QUM983063:QUM983064 REI983063:REI983064 ROE983063:ROE983064 RYA983063:RYA983064 SHW983063:SHW983064 SRS983063:SRS983064 TBO983063:TBO983064 TLK983063:TLK983064 TVG983063:TVG983064 UFC983063:UFC983064 UOY983063:UOY983064 UYU983063:UYU983064 VIQ983063:VIQ983064 VSM983063:VSM983064 WCI983063:WCI983064 WME983063:WME983064 WWA983063:WWA983064 AE655383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AE720919 JQ65559 TM65559 ADI65559 ANE65559 AXA65559 BGW65559 BQS65559 CAO65559 CKK65559 CUG65559 DEC65559 DNY65559 DXU65559 EHQ65559 ERM65559 FBI65559 FLE65559 FVA65559 GEW65559 GOS65559 GYO65559 HIK65559 HSG65559 ICC65559 ILY65559 IVU65559 JFQ65559 JPM65559 JZI65559 KJE65559 KTA65559 LCW65559 LMS65559 LWO65559 MGK65559 MQG65559 NAC65559 NJY65559 NTU65559 ODQ65559 ONM65559 OXI65559 PHE65559 PRA65559 QAW65559 QKS65559 QUO65559 REK65559 ROG65559 RYC65559 SHY65559 SRU65559 TBQ65559 TLM65559 TVI65559 UFE65559 UPA65559 UYW65559 VIS65559 VSO65559 WCK65559 WMG65559 WWC65559 AE786455 JQ131095 TM131095 ADI131095 ANE131095 AXA131095 BGW131095 BQS131095 CAO131095 CKK131095 CUG131095 DEC131095 DNY131095 DXU131095 EHQ131095 ERM131095 FBI131095 FLE131095 FVA131095 GEW131095 GOS131095 GYO131095 HIK131095 HSG131095 ICC131095 ILY131095 IVU131095 JFQ131095 JPM131095 JZI131095 KJE131095 KTA131095 LCW131095 LMS131095 LWO131095 MGK131095 MQG131095 NAC131095 NJY131095 NTU131095 ODQ131095 ONM131095 OXI131095 PHE131095 PRA131095 QAW131095 QKS131095 QUO131095 REK131095 ROG131095 RYC131095 SHY131095 SRU131095 TBQ131095 TLM131095 TVI131095 UFE131095 UPA131095 UYW131095 VIS131095 VSO131095 WCK131095 WMG131095 WWC131095 AE851991 JQ196631 TM196631 ADI196631 ANE196631 AXA196631 BGW196631 BQS196631 CAO196631 CKK196631 CUG196631 DEC196631 DNY196631 DXU196631 EHQ196631 ERM196631 FBI196631 FLE196631 FVA196631 GEW196631 GOS196631 GYO196631 HIK196631 HSG196631 ICC196631 ILY196631 IVU196631 JFQ196631 JPM196631 JZI196631 KJE196631 KTA196631 LCW196631 LMS196631 LWO196631 MGK196631 MQG196631 NAC196631 NJY196631 NTU196631 ODQ196631 ONM196631 OXI196631 PHE196631 PRA196631 QAW196631 QKS196631 QUO196631 REK196631 ROG196631 RYC196631 SHY196631 SRU196631 TBQ196631 TLM196631 TVI196631 UFE196631 UPA196631 UYW196631 VIS196631 VSO196631 WCK196631 WMG196631 WWC196631 AE917527 JQ262167 TM262167 ADI262167 ANE262167 AXA262167 BGW262167 BQS262167 CAO262167 CKK262167 CUG262167 DEC262167 DNY262167 DXU262167 EHQ262167 ERM262167 FBI262167 FLE262167 FVA262167 GEW262167 GOS262167 GYO262167 HIK262167 HSG262167 ICC262167 ILY262167 IVU262167 JFQ262167 JPM262167 JZI262167 KJE262167 KTA262167 LCW262167 LMS262167 LWO262167 MGK262167 MQG262167 NAC262167 NJY262167 NTU262167 ODQ262167 ONM262167 OXI262167 PHE262167 PRA262167 QAW262167 QKS262167 QUO262167 REK262167 ROG262167 RYC262167 SHY262167 SRU262167 TBQ262167 TLM262167 TVI262167 UFE262167 UPA262167 UYW262167 VIS262167 VSO262167 WCK262167 WMG262167 WWC262167 AE983063 JQ327703 TM327703 ADI327703 ANE327703 AXA327703 BGW327703 BQS327703 CAO327703 CKK327703 CUG327703 DEC327703 DNY327703 DXU327703 EHQ327703 ERM327703 FBI327703 FLE327703 FVA327703 GEW327703 GOS327703 GYO327703 HIK327703 HSG327703 ICC327703 ILY327703 IVU327703 JFQ327703 JPM327703 JZI327703 KJE327703 KTA327703 LCW327703 LMS327703 LWO327703 MGK327703 MQG327703 NAC327703 NJY327703 NTU327703 ODQ327703 ONM327703 OXI327703 PHE327703 PRA327703 QAW327703 QKS327703 QUO327703 REK327703 ROG327703 RYC327703 SHY327703 SRU327703 TBQ327703 TLM327703 TVI327703 UFE327703 UPA327703 UYW327703 VIS327703 VSO327703 WCK327703 WMG327703 WWC327703 AE65559 JQ393239 TM393239 ADI393239 ANE393239 AXA393239 BGW393239 BQS393239 CAO393239 CKK393239 CUG393239 DEC393239 DNY393239 DXU393239 EHQ393239 ERM393239 FBI393239 FLE393239 FVA393239 GEW393239 GOS393239 GYO393239 HIK393239 HSG393239 ICC393239 ILY393239 IVU393239 JFQ393239 JPM393239 JZI393239 KJE393239 KTA393239 LCW393239 LMS393239 LWO393239 MGK393239 MQG393239 NAC393239 NJY393239 NTU393239 ODQ393239 ONM393239 OXI393239 PHE393239 PRA393239 QAW393239 QKS393239 QUO393239 REK393239 ROG393239 RYC393239 SHY393239 SRU393239 TBQ393239 TLM393239 TVI393239 UFE393239 UPA393239 UYW393239 VIS393239 VSO393239 WCK393239 WMG393239 WWC393239 AE131095 JQ458775 TM458775 ADI458775 ANE458775 AXA458775 BGW458775 BQS458775 CAO458775 CKK458775 CUG458775 DEC458775 DNY458775 DXU458775 EHQ458775 ERM458775 FBI458775 FLE458775 FVA458775 GEW458775 GOS458775 GYO458775 HIK458775 HSG458775 ICC458775 ILY458775 IVU458775 JFQ458775 JPM458775 JZI458775 KJE458775 KTA458775 LCW458775 LMS458775 LWO458775 MGK458775 MQG458775 NAC458775 NJY458775 NTU458775 ODQ458775 ONM458775 OXI458775 PHE458775 PRA458775 QAW458775 QKS458775 QUO458775 REK458775 ROG458775 RYC458775 SHY458775 SRU458775 TBQ458775 TLM458775 TVI458775 UFE458775 UPA458775 UYW458775 VIS458775 VSO458775 WCK458775 WMG458775 WWC458775 AE196631 JQ524311 TM524311 ADI524311 ANE524311 AXA524311 BGW524311 BQS524311 CAO524311 CKK524311 CUG524311 DEC524311 DNY524311 DXU524311 EHQ524311 ERM524311 FBI524311 FLE524311 FVA524311 GEW524311 GOS524311 GYO524311 HIK524311 HSG524311 ICC524311 ILY524311 IVU524311 JFQ524311 JPM524311 JZI524311 KJE524311 KTA524311 LCW524311 LMS524311 LWO524311 MGK524311 MQG524311 NAC524311 NJY524311 NTU524311 ODQ524311 ONM524311 OXI524311 PHE524311 PRA524311 QAW524311 QKS524311 QUO524311 REK524311 ROG524311 RYC524311 SHY524311 SRU524311 TBQ524311 TLM524311 TVI524311 UFE524311 UPA524311 UYW524311 VIS524311 VSO524311 WCK524311 WMG524311 WWC524311 AE262167 JQ589847 TM589847 ADI589847 ANE589847 AXA589847 BGW589847 BQS589847 CAO589847 CKK589847 CUG589847 DEC589847 DNY589847 DXU589847 EHQ589847 ERM589847 FBI589847 FLE589847 FVA589847 GEW589847 GOS589847 GYO589847 HIK589847 HSG589847 ICC589847 ILY589847 IVU589847 JFQ589847 JPM589847 JZI589847 KJE589847 KTA589847 LCW589847 LMS589847 LWO589847 MGK589847 MQG589847 NAC589847 NJY589847 NTU589847 ODQ589847 ONM589847 OXI589847 PHE589847 PRA589847 QAW589847 QKS589847 QUO589847 REK589847 ROG589847 RYC589847 SHY589847 SRU589847 TBQ589847 TLM589847 TVI589847 UFE589847 UPA589847 UYW589847 VIS589847 VSO589847 WCK589847 WMG589847 WWC589847 AE327703 JQ655383 TM655383 ADI655383 ANE655383 AXA655383 BGW655383 BQS655383 CAO655383 CKK655383 CUG655383 DEC655383 DNY655383 DXU655383 EHQ655383 ERM655383 FBI655383 FLE655383 FVA655383 GEW655383 GOS655383 GYO655383 HIK655383 HSG655383 ICC655383 ILY655383 IVU655383 JFQ655383 JPM655383 JZI655383 KJE655383 KTA655383 LCW655383 LMS655383 LWO655383 MGK655383 MQG655383 NAC655383 NJY655383 NTU655383 ODQ655383 ONM655383 OXI655383 PHE655383 PRA655383 QAW655383 QKS655383 QUO655383 REK655383 ROG655383 RYC655383 SHY655383 SRU655383 TBQ655383 TLM655383 TVI655383 UFE655383 UPA655383 UYW655383 VIS655383 VSO655383 WCK655383 WMG655383 WWC655383 AE393239 JQ720919 TM720919 ADI720919 ANE720919 AXA720919 BGW720919 BQS720919 CAO720919 CKK720919 CUG720919 DEC720919 DNY720919 DXU720919 EHQ720919 ERM720919 FBI720919 FLE720919 FVA720919 GEW720919 GOS720919 GYO720919 HIK720919 HSG720919 ICC720919 ILY720919 IVU720919 JFQ720919 JPM720919 JZI720919 KJE720919 KTA720919 LCW720919 LMS720919 LWO720919 MGK720919 MQG720919 NAC720919 NJY720919 NTU720919 ODQ720919 ONM720919 OXI720919 PHE720919 PRA720919 QAW720919 QKS720919 QUO720919 REK720919 ROG720919 RYC720919 SHY720919 SRU720919 TBQ720919 TLM720919 TVI720919 UFE720919 UPA720919 UYW720919 VIS720919 VSO720919 WCK720919 WMG720919 WWC720919 AE23 JQ786455 TM786455 ADI786455 ANE786455 AXA786455 BGW786455 BQS786455 CAO786455 CKK786455 CUG786455 DEC786455 DNY786455 DXU786455 EHQ786455 ERM786455 FBI786455 FLE786455 FVA786455 GEW786455 GOS786455 GYO786455 HIK786455 HSG786455 ICC786455 ILY786455 IVU786455 JFQ786455 JPM786455 JZI786455 KJE786455 KTA786455 LCW786455 LMS786455 LWO786455 MGK786455 MQG786455 NAC786455 NJY786455 NTU786455 ODQ786455 ONM786455 OXI786455 PHE786455 PRA786455 QAW786455 QKS786455 QUO786455 REK786455 ROG786455 RYC786455 SHY786455 SRU786455 TBQ786455 TLM786455 TVI786455 UFE786455 UPA786455 UYW786455 VIS786455 VSO786455 WCK786455 WMG786455 WWC786455 AE458775 JQ851991 TM851991 ADI851991 ANE851991 AXA851991 BGW851991 BQS851991 CAO851991 CKK851991 CUG851991 DEC851991 DNY851991 DXU851991 EHQ851991 ERM851991 FBI851991 FLE851991 FVA851991 GEW851991 GOS851991 GYO851991 HIK851991 HSG851991 ICC851991 ILY851991 IVU851991 JFQ851991 JPM851991 JZI851991 KJE851991 KTA851991 LCW851991 LMS851991 LWO851991 MGK851991 MQG851991 NAC851991 NJY851991 NTU851991 ODQ851991 ONM851991 OXI851991 PHE851991 PRA851991 QAW851991 QKS851991 QUO851991 REK851991 ROG851991 RYC851991 SHY851991 SRU851991 TBQ851991 TLM851991 TVI851991 UFE851991 UPA851991 UYW851991 VIS851991 VSO851991 WCK851991 WMG851991 WWC851991 JQ917527 TM917527 ADI917527 ANE917527 AXA917527 BGW917527 BQS917527 CAO917527 CKK917527 CUG917527 DEC917527 DNY917527 DXU917527 EHQ917527 ERM917527 FBI917527 FLE917527 FVA917527 GEW917527 GOS917527 GYO917527 HIK917527 HSG917527 ICC917527 ILY917527 IVU917527 JFQ917527 JPM917527 JZI917527 KJE917527 KTA917527 LCW917527 LMS917527 LWO917527 MGK917527 MQG917527 NAC917527 NJY917527 NTU917527 ODQ917527 ONM917527 OXI917527 PHE917527 PRA917527 QAW917527 QKS917527 QUO917527 REK917527 ROG917527 RYC917527 SHY917527 SRU917527 TBQ917527 TLM917527 TVI917527 UFE917527 UPA917527 UYW917527 VIS917527 VSO917527 WCK917527 WMG917527 WWC917527 WWC983063 JQ983063 TM983063 ADI983063 ANE983063 AXA983063 BGW983063 BQS983063 CAO983063 CKK983063 CUG983063 DEC983063 DNY983063 DXU983063 EHQ983063 ERM983063 FBI983063 FLE983063 FVA983063 GEW983063 GOS983063 GYO983063 HIK983063 HSG983063 ICC983063 ILY983063 IVU983063 JFQ983063 JPM983063 JZI983063 KJE983063 KTA983063 LCW983063 LMS983063 LWO983063 MGK983063 MQG983063 NAC983063 NJY983063 NTU983063 ODQ983063 ONM983063 OXI983063 PHE983063 PRA983063 QAW983063 QKS983063 QUO983063 REK983063 ROG983063 RYC983063 SHY983063 SRU983063 TBQ983063 TLM983063 TVI983063 UFE983063 UPA983063 UYW983063 VIS983063 VSO983063 WCK983063 WMG983063 AE524311 AE589847"/>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9">
    <tabColor theme="0" tint="-0.249977111117893"/>
  </sheetPr>
  <dimension ref="A1:T19"/>
  <sheetViews>
    <sheetView showGridLines="0" topLeftCell="E1" zoomScaleNormal="100" workbookViewId="0"/>
  </sheetViews>
  <sheetFormatPr defaultColWidth="10.5703125" defaultRowHeight="14.25"/>
  <cols>
    <col min="1" max="1" width="3.7109375" style="207"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7" t="s">
        <v>207</v>
      </c>
    </row>
    <row r="2" spans="1:20" ht="22.5">
      <c r="F2" s="1268" t="s">
        <v>470</v>
      </c>
      <c r="G2" s="1269"/>
      <c r="H2" s="1270"/>
      <c r="I2" s="407"/>
    </row>
    <row r="3" spans="1:20" ht="3" customHeight="1"/>
    <row r="4" spans="1:20" s="182" customFormat="1" ht="11.25">
      <c r="A4" s="206"/>
      <c r="B4" s="206"/>
      <c r="C4" s="206"/>
      <c r="D4" s="206"/>
      <c r="F4" s="1231" t="s">
        <v>445</v>
      </c>
      <c r="G4" s="1231"/>
      <c r="H4" s="1231"/>
      <c r="I4" s="1271" t="s">
        <v>446</v>
      </c>
      <c r="J4" s="206"/>
      <c r="K4" s="206"/>
      <c r="L4" s="206"/>
      <c r="M4" s="206"/>
      <c r="N4" s="206"/>
      <c r="O4" s="206"/>
      <c r="P4" s="206"/>
      <c r="Q4" s="206"/>
      <c r="R4" s="206"/>
      <c r="S4" s="206"/>
      <c r="T4" s="206"/>
    </row>
    <row r="5" spans="1:20" s="182" customFormat="1" ht="11.25" customHeight="1">
      <c r="A5" s="206"/>
      <c r="B5" s="206"/>
      <c r="C5" s="206"/>
      <c r="D5" s="206"/>
      <c r="F5" s="299" t="s">
        <v>91</v>
      </c>
      <c r="G5" s="314" t="s">
        <v>448</v>
      </c>
      <c r="H5" s="298" t="s">
        <v>439</v>
      </c>
      <c r="I5" s="1271"/>
      <c r="J5" s="206"/>
      <c r="K5" s="206"/>
      <c r="L5" s="206"/>
      <c r="M5" s="206"/>
      <c r="N5" s="206"/>
      <c r="O5" s="206"/>
      <c r="P5" s="206"/>
      <c r="Q5" s="206"/>
      <c r="R5" s="206"/>
      <c r="S5" s="206"/>
      <c r="T5" s="206"/>
    </row>
    <row r="6" spans="1:20" s="182" customFormat="1" ht="12" customHeight="1">
      <c r="A6" s="206"/>
      <c r="B6" s="206"/>
      <c r="C6" s="206"/>
      <c r="D6" s="206"/>
      <c r="F6" s="300" t="s">
        <v>92</v>
      </c>
      <c r="G6" s="302">
        <v>2</v>
      </c>
      <c r="H6" s="303">
        <v>3</v>
      </c>
      <c r="I6" s="301">
        <v>4</v>
      </c>
      <c r="J6" s="206">
        <v>4</v>
      </c>
      <c r="K6" s="206"/>
      <c r="L6" s="206"/>
      <c r="M6" s="206"/>
      <c r="N6" s="206"/>
      <c r="O6" s="206"/>
      <c r="P6" s="206"/>
      <c r="Q6" s="206"/>
      <c r="R6" s="206"/>
      <c r="S6" s="206"/>
      <c r="T6" s="206"/>
    </row>
    <row r="7" spans="1:20" s="182" customFormat="1" ht="18.75">
      <c r="A7" s="206"/>
      <c r="B7" s="206"/>
      <c r="C7" s="206"/>
      <c r="D7" s="206"/>
      <c r="F7" s="313">
        <v>1</v>
      </c>
      <c r="G7" s="389" t="s">
        <v>471</v>
      </c>
      <c r="H7" s="297" t="str">
        <f>IF(dateCh="","",dateCh)</f>
        <v>11.05.2022</v>
      </c>
      <c r="I7" s="188" t="s">
        <v>472</v>
      </c>
      <c r="J7" s="312"/>
      <c r="K7" s="206"/>
      <c r="L7" s="206"/>
      <c r="M7" s="206"/>
      <c r="N7" s="206"/>
      <c r="O7" s="206"/>
      <c r="P7" s="206"/>
      <c r="Q7" s="206"/>
      <c r="R7" s="206"/>
      <c r="S7" s="206"/>
      <c r="T7" s="206"/>
    </row>
    <row r="8" spans="1:20" s="182" customFormat="1" ht="45">
      <c r="A8" s="1272">
        <v>1</v>
      </c>
      <c r="B8" s="206"/>
      <c r="C8" s="206"/>
      <c r="D8" s="206"/>
      <c r="F8" s="313" t="str">
        <f>"2." &amp;mergeValue(A8)</f>
        <v>2.1</v>
      </c>
      <c r="G8" s="389" t="s">
        <v>473</v>
      </c>
      <c r="H8" s="297"/>
      <c r="I8" s="188" t="s">
        <v>568</v>
      </c>
      <c r="J8" s="312"/>
      <c r="K8" s="206"/>
      <c r="L8" s="206"/>
      <c r="M8" s="206"/>
      <c r="N8" s="206"/>
      <c r="O8" s="206"/>
      <c r="P8" s="206"/>
      <c r="Q8" s="206"/>
      <c r="R8" s="206"/>
      <c r="S8" s="206"/>
      <c r="T8" s="206"/>
    </row>
    <row r="9" spans="1:20" s="182" customFormat="1" ht="22.5">
      <c r="A9" s="1272"/>
      <c r="B9" s="206"/>
      <c r="C9" s="206"/>
      <c r="D9" s="206"/>
      <c r="F9" s="313" t="str">
        <f>"3." &amp;mergeValue(A9)</f>
        <v>3.1</v>
      </c>
      <c r="G9" s="389" t="s">
        <v>474</v>
      </c>
      <c r="H9" s="297"/>
      <c r="I9" s="188" t="s">
        <v>566</v>
      </c>
      <c r="J9" s="312"/>
      <c r="K9" s="206"/>
      <c r="L9" s="206"/>
      <c r="M9" s="206"/>
      <c r="N9" s="206"/>
      <c r="O9" s="206"/>
      <c r="P9" s="206"/>
      <c r="Q9" s="206"/>
      <c r="R9" s="206"/>
      <c r="S9" s="206"/>
      <c r="T9" s="206"/>
    </row>
    <row r="10" spans="1:20" s="182" customFormat="1" ht="22.5">
      <c r="A10" s="1272"/>
      <c r="B10" s="206"/>
      <c r="C10" s="206"/>
      <c r="D10" s="206"/>
      <c r="F10" s="313" t="str">
        <f>"4."&amp;mergeValue(A10)</f>
        <v>4.1</v>
      </c>
      <c r="G10" s="389" t="s">
        <v>475</v>
      </c>
      <c r="H10" s="298" t="s">
        <v>449</v>
      </c>
      <c r="I10" s="188"/>
      <c r="J10" s="312"/>
      <c r="K10" s="206"/>
      <c r="L10" s="206"/>
      <c r="M10" s="206"/>
      <c r="N10" s="206"/>
      <c r="O10" s="206"/>
      <c r="P10" s="206"/>
      <c r="Q10" s="206"/>
      <c r="R10" s="206"/>
      <c r="S10" s="206"/>
      <c r="T10" s="206"/>
    </row>
    <row r="11" spans="1:20" s="182" customFormat="1" ht="18.75">
      <c r="A11" s="1272"/>
      <c r="B11" s="1272">
        <v>1</v>
      </c>
      <c r="C11" s="321"/>
      <c r="D11" s="321"/>
      <c r="F11" s="313" t="str">
        <f>"4."&amp;mergeValue(A11) &amp;"."&amp;mergeValue(B11)</f>
        <v>4.1.1</v>
      </c>
      <c r="G11" s="304" t="s">
        <v>570</v>
      </c>
      <c r="H11" s="297" t="str">
        <f>IF(region_name="","",region_name)</f>
        <v>Челябинская область</v>
      </c>
      <c r="I11" s="188" t="s">
        <v>478</v>
      </c>
      <c r="J11" s="312"/>
      <c r="K11" s="206"/>
      <c r="L11" s="206"/>
      <c r="M11" s="206"/>
      <c r="N11" s="206"/>
      <c r="O11" s="206"/>
      <c r="P11" s="206"/>
      <c r="Q11" s="206"/>
      <c r="R11" s="206"/>
      <c r="S11" s="206"/>
      <c r="T11" s="206"/>
    </row>
    <row r="12" spans="1:20" s="182" customFormat="1" ht="22.5">
      <c r="A12" s="1272"/>
      <c r="B12" s="1272"/>
      <c r="C12" s="1272">
        <v>1</v>
      </c>
      <c r="D12" s="321"/>
      <c r="F12" s="313" t="str">
        <f>"4."&amp;mergeValue(A12) &amp;"."&amp;mergeValue(B12)&amp;"."&amp;mergeValue(C12)</f>
        <v>4.1.1.1</v>
      </c>
      <c r="G12" s="318" t="s">
        <v>476</v>
      </c>
      <c r="H12" s="297"/>
      <c r="I12" s="188" t="s">
        <v>479</v>
      </c>
      <c r="J12" s="312"/>
      <c r="K12" s="206"/>
      <c r="L12" s="206"/>
      <c r="M12" s="206"/>
      <c r="N12" s="206"/>
      <c r="O12" s="206"/>
      <c r="P12" s="206"/>
      <c r="Q12" s="206"/>
      <c r="R12" s="206"/>
      <c r="S12" s="206"/>
      <c r="T12" s="206"/>
    </row>
    <row r="13" spans="1:20" s="182" customFormat="1" ht="39" customHeight="1">
      <c r="A13" s="1272"/>
      <c r="B13" s="1272"/>
      <c r="C13" s="1272"/>
      <c r="D13" s="321">
        <v>1</v>
      </c>
      <c r="F13" s="313" t="str">
        <f>"4."&amp;mergeValue(A13) &amp;"."&amp;mergeValue(B13)&amp;"."&amp;mergeValue(C13)&amp;"."&amp;mergeValue(D13)</f>
        <v>4.1.1.1.1</v>
      </c>
      <c r="G13" s="392" t="s">
        <v>477</v>
      </c>
      <c r="H13" s="297"/>
      <c r="I13" s="1273" t="s">
        <v>569</v>
      </c>
      <c r="J13" s="312"/>
      <c r="K13" s="206"/>
      <c r="L13" s="206"/>
      <c r="M13" s="206"/>
      <c r="N13" s="206"/>
      <c r="O13" s="206"/>
      <c r="P13" s="206"/>
      <c r="Q13" s="206"/>
      <c r="R13" s="206"/>
      <c r="S13" s="206"/>
      <c r="T13" s="206"/>
    </row>
    <row r="14" spans="1:20" s="182" customFormat="1" ht="18.75">
      <c r="A14" s="1272"/>
      <c r="B14" s="1272"/>
      <c r="C14" s="1272"/>
      <c r="D14" s="321"/>
      <c r="F14" s="315"/>
      <c r="G14" s="143" t="s">
        <v>4</v>
      </c>
      <c r="H14" s="320"/>
      <c r="I14" s="1273"/>
      <c r="J14" s="312"/>
      <c r="K14" s="206"/>
      <c r="L14" s="206"/>
      <c r="M14" s="206"/>
      <c r="N14" s="206"/>
      <c r="O14" s="206"/>
      <c r="P14" s="206"/>
      <c r="Q14" s="206"/>
      <c r="R14" s="206"/>
      <c r="S14" s="206"/>
      <c r="T14" s="206"/>
    </row>
    <row r="15" spans="1:20" s="182" customFormat="1" ht="18.75">
      <c r="A15" s="1272"/>
      <c r="B15" s="1272"/>
      <c r="C15" s="321"/>
      <c r="D15" s="321"/>
      <c r="F15" s="393"/>
      <c r="G15" s="187" t="s">
        <v>401</v>
      </c>
      <c r="H15" s="394"/>
      <c r="I15" s="395"/>
      <c r="J15" s="312"/>
      <c r="K15" s="206"/>
      <c r="L15" s="206"/>
      <c r="M15" s="206"/>
      <c r="N15" s="206"/>
      <c r="O15" s="206"/>
      <c r="P15" s="206"/>
      <c r="Q15" s="206"/>
      <c r="R15" s="206"/>
      <c r="S15" s="206"/>
      <c r="T15" s="206"/>
    </row>
    <row r="16" spans="1:20" s="182" customFormat="1" ht="18.75">
      <c r="A16" s="1272"/>
      <c r="B16" s="206"/>
      <c r="C16" s="206"/>
      <c r="D16" s="206"/>
      <c r="F16" s="315"/>
      <c r="G16" s="148" t="s">
        <v>483</v>
      </c>
      <c r="H16" s="316"/>
      <c r="I16" s="317"/>
      <c r="J16" s="312"/>
      <c r="K16" s="206"/>
      <c r="L16" s="206"/>
      <c r="M16" s="206"/>
      <c r="N16" s="206"/>
      <c r="O16" s="206"/>
      <c r="P16" s="206"/>
      <c r="Q16" s="206"/>
      <c r="R16" s="206"/>
      <c r="S16" s="206"/>
      <c r="T16" s="206"/>
    </row>
    <row r="17" spans="1:20" s="182" customFormat="1" ht="18.75">
      <c r="A17" s="206"/>
      <c r="B17" s="206"/>
      <c r="C17" s="206"/>
      <c r="D17" s="206"/>
      <c r="F17" s="315"/>
      <c r="G17" s="158" t="s">
        <v>482</v>
      </c>
      <c r="H17" s="316"/>
      <c r="I17" s="317"/>
      <c r="J17" s="312"/>
      <c r="K17" s="206"/>
      <c r="L17" s="206"/>
      <c r="M17" s="206"/>
      <c r="N17" s="206"/>
      <c r="O17" s="206"/>
      <c r="P17" s="206"/>
      <c r="Q17" s="206"/>
      <c r="R17" s="206"/>
      <c r="S17" s="206"/>
      <c r="T17" s="206"/>
    </row>
    <row r="18" spans="1:20" s="306" customFormat="1" ht="3" customHeight="1">
      <c r="A18" s="307"/>
      <c r="B18" s="307"/>
      <c r="C18" s="307"/>
      <c r="D18" s="307"/>
      <c r="F18" s="322"/>
      <c r="G18" s="323"/>
      <c r="H18" s="324"/>
      <c r="I18" s="325"/>
      <c r="J18" s="307"/>
      <c r="K18" s="307"/>
      <c r="L18" s="307"/>
      <c r="M18" s="307"/>
      <c r="N18" s="307"/>
      <c r="O18" s="307"/>
      <c r="P18" s="307"/>
      <c r="Q18" s="307"/>
      <c r="R18" s="307"/>
      <c r="S18" s="307"/>
      <c r="T18" s="307"/>
    </row>
    <row r="19" spans="1:20" s="306" customFormat="1" ht="15" customHeight="1">
      <c r="A19" s="307"/>
      <c r="B19" s="307"/>
      <c r="C19" s="307"/>
      <c r="D19" s="307"/>
      <c r="F19" s="305"/>
      <c r="G19" s="1267" t="s">
        <v>571</v>
      </c>
      <c r="H19" s="1267"/>
      <c r="I19" s="218"/>
      <c r="J19" s="307"/>
      <c r="K19" s="307"/>
      <c r="L19" s="307"/>
      <c r="M19" s="307"/>
      <c r="N19" s="307"/>
      <c r="O19" s="307"/>
      <c r="P19" s="307"/>
      <c r="Q19" s="307"/>
      <c r="R19" s="307"/>
      <c r="S19" s="307"/>
      <c r="T19" s="307"/>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6_9">
    <tabColor rgb="FFEAEBEE"/>
    <pageSetUpPr fitToPage="1"/>
  </sheetPr>
  <dimension ref="A1:AC32"/>
  <sheetViews>
    <sheetView showGridLines="0" topLeftCell="I4" zoomScaleNormal="100" workbookViewId="0"/>
  </sheetViews>
  <sheetFormatPr defaultColWidth="10.5703125" defaultRowHeight="14.25"/>
  <cols>
    <col min="1" max="6" width="10.5703125" style="470" hidden="1" customWidth="1"/>
    <col min="7" max="8" width="9.140625" style="476" hidden="1" customWidth="1"/>
    <col min="9" max="9" width="3.7109375" style="453" customWidth="1"/>
    <col min="10" max="11" width="3.7109375" style="452" customWidth="1"/>
    <col min="12" max="12" width="12.7109375" style="446" customWidth="1"/>
    <col min="13" max="13" width="47.42578125" style="446" customWidth="1"/>
    <col min="14" max="14" width="2.7109375" style="446" hidden="1" customWidth="1"/>
    <col min="15" max="18" width="23.7109375" style="446" customWidth="1"/>
    <col min="19" max="19" width="11.7109375" style="446" customWidth="1"/>
    <col min="20" max="20" width="3.7109375" style="446" customWidth="1"/>
    <col min="21" max="21" width="11.7109375" style="446" customWidth="1"/>
    <col min="22" max="22" width="8.5703125" style="446" hidden="1" customWidth="1"/>
    <col min="23" max="23" width="4.7109375" style="446" customWidth="1"/>
    <col min="24" max="24" width="115.7109375" style="446" customWidth="1"/>
    <col min="25" max="25" width="10.5703125" style="956"/>
    <col min="26" max="29" width="10.5703125" style="470"/>
    <col min="30" max="246" width="10.5703125" style="446"/>
    <col min="247" max="254" width="0" style="446" hidden="1" customWidth="1"/>
    <col min="255" max="257" width="3.7109375" style="446" customWidth="1"/>
    <col min="258" max="258" width="12.7109375" style="446" customWidth="1"/>
    <col min="259" max="259" width="47.42578125" style="446" customWidth="1"/>
    <col min="260" max="260" width="0" style="446" hidden="1" customWidth="1"/>
    <col min="261" max="261" width="24.7109375" style="446" customWidth="1"/>
    <col min="262" max="262" width="14.7109375" style="446" customWidth="1"/>
    <col min="263" max="264" width="15.7109375" style="446" customWidth="1"/>
    <col min="265" max="265" width="11.7109375" style="446" customWidth="1"/>
    <col min="266" max="266" width="6.42578125" style="446" bestFit="1" customWidth="1"/>
    <col min="267" max="267" width="11.7109375" style="446" customWidth="1"/>
    <col min="268" max="268" width="0" style="446" hidden="1" customWidth="1"/>
    <col min="269" max="269" width="3.7109375" style="446" customWidth="1"/>
    <col min="270" max="270" width="11.140625" style="446" bestFit="1" customWidth="1"/>
    <col min="271" max="502" width="10.5703125" style="446"/>
    <col min="503" max="510" width="0" style="446" hidden="1" customWidth="1"/>
    <col min="511" max="513" width="3.7109375" style="446" customWidth="1"/>
    <col min="514" max="514" width="12.7109375" style="446" customWidth="1"/>
    <col min="515" max="515" width="47.42578125" style="446" customWidth="1"/>
    <col min="516" max="516" width="0" style="446" hidden="1" customWidth="1"/>
    <col min="517" max="517" width="24.7109375" style="446" customWidth="1"/>
    <col min="518" max="518" width="14.7109375" style="446" customWidth="1"/>
    <col min="519" max="520" width="15.7109375" style="446" customWidth="1"/>
    <col min="521" max="521" width="11.7109375" style="446" customWidth="1"/>
    <col min="522" max="522" width="6.42578125" style="446" bestFit="1" customWidth="1"/>
    <col min="523" max="523" width="11.7109375" style="446" customWidth="1"/>
    <col min="524" max="524" width="0" style="446" hidden="1" customWidth="1"/>
    <col min="525" max="525" width="3.7109375" style="446" customWidth="1"/>
    <col min="526" max="526" width="11.140625" style="446" bestFit="1" customWidth="1"/>
    <col min="527" max="758" width="10.5703125" style="446"/>
    <col min="759" max="766" width="0" style="446" hidden="1" customWidth="1"/>
    <col min="767" max="769" width="3.7109375" style="446" customWidth="1"/>
    <col min="770" max="770" width="12.7109375" style="446" customWidth="1"/>
    <col min="771" max="771" width="47.42578125" style="446" customWidth="1"/>
    <col min="772" max="772" width="0" style="446" hidden="1" customWidth="1"/>
    <col min="773" max="773" width="24.7109375" style="446" customWidth="1"/>
    <col min="774" max="774" width="14.7109375" style="446" customWidth="1"/>
    <col min="775" max="776" width="15.7109375" style="446" customWidth="1"/>
    <col min="777" max="777" width="11.7109375" style="446" customWidth="1"/>
    <col min="778" max="778" width="6.42578125" style="446" bestFit="1" customWidth="1"/>
    <col min="779" max="779" width="11.7109375" style="446" customWidth="1"/>
    <col min="780" max="780" width="0" style="446" hidden="1" customWidth="1"/>
    <col min="781" max="781" width="3.7109375" style="446" customWidth="1"/>
    <col min="782" max="782" width="11.140625" style="446" bestFit="1" customWidth="1"/>
    <col min="783" max="1014" width="10.5703125" style="446"/>
    <col min="1015" max="1022" width="0" style="446" hidden="1" customWidth="1"/>
    <col min="1023" max="1025" width="3.7109375" style="446" customWidth="1"/>
    <col min="1026" max="1026" width="12.7109375" style="446" customWidth="1"/>
    <col min="1027" max="1027" width="47.42578125" style="446" customWidth="1"/>
    <col min="1028" max="1028" width="0" style="446" hidden="1" customWidth="1"/>
    <col min="1029" max="1029" width="24.7109375" style="446" customWidth="1"/>
    <col min="1030" max="1030" width="14.7109375" style="446" customWidth="1"/>
    <col min="1031" max="1032" width="15.7109375" style="446" customWidth="1"/>
    <col min="1033" max="1033" width="11.7109375" style="446" customWidth="1"/>
    <col min="1034" max="1034" width="6.42578125" style="446" bestFit="1" customWidth="1"/>
    <col min="1035" max="1035" width="11.7109375" style="446" customWidth="1"/>
    <col min="1036" max="1036" width="0" style="446" hidden="1" customWidth="1"/>
    <col min="1037" max="1037" width="3.7109375" style="446" customWidth="1"/>
    <col min="1038" max="1038" width="11.140625" style="446" bestFit="1" customWidth="1"/>
    <col min="1039" max="1270" width="10.5703125" style="446"/>
    <col min="1271" max="1278" width="0" style="446" hidden="1" customWidth="1"/>
    <col min="1279" max="1281" width="3.7109375" style="446" customWidth="1"/>
    <col min="1282" max="1282" width="12.7109375" style="446" customWidth="1"/>
    <col min="1283" max="1283" width="47.42578125" style="446" customWidth="1"/>
    <col min="1284" max="1284" width="0" style="446" hidden="1" customWidth="1"/>
    <col min="1285" max="1285" width="24.7109375" style="446" customWidth="1"/>
    <col min="1286" max="1286" width="14.7109375" style="446" customWidth="1"/>
    <col min="1287" max="1288" width="15.7109375" style="446" customWidth="1"/>
    <col min="1289" max="1289" width="11.7109375" style="446" customWidth="1"/>
    <col min="1290" max="1290" width="6.42578125" style="446" bestFit="1" customWidth="1"/>
    <col min="1291" max="1291" width="11.7109375" style="446" customWidth="1"/>
    <col min="1292" max="1292" width="0" style="446" hidden="1" customWidth="1"/>
    <col min="1293" max="1293" width="3.7109375" style="446" customWidth="1"/>
    <col min="1294" max="1294" width="11.140625" style="446" bestFit="1" customWidth="1"/>
    <col min="1295" max="1526" width="10.5703125" style="446"/>
    <col min="1527" max="1534" width="0" style="446" hidden="1" customWidth="1"/>
    <col min="1535" max="1537" width="3.7109375" style="446" customWidth="1"/>
    <col min="1538" max="1538" width="12.7109375" style="446" customWidth="1"/>
    <col min="1539" max="1539" width="47.42578125" style="446" customWidth="1"/>
    <col min="1540" max="1540" width="0" style="446" hidden="1" customWidth="1"/>
    <col min="1541" max="1541" width="24.7109375" style="446" customWidth="1"/>
    <col min="1542" max="1542" width="14.7109375" style="446" customWidth="1"/>
    <col min="1543" max="1544" width="15.7109375" style="446" customWidth="1"/>
    <col min="1545" max="1545" width="11.7109375" style="446" customWidth="1"/>
    <col min="1546" max="1546" width="6.42578125" style="446" bestFit="1" customWidth="1"/>
    <col min="1547" max="1547" width="11.7109375" style="446" customWidth="1"/>
    <col min="1548" max="1548" width="0" style="446" hidden="1" customWidth="1"/>
    <col min="1549" max="1549" width="3.7109375" style="446" customWidth="1"/>
    <col min="1550" max="1550" width="11.140625" style="446" bestFit="1" customWidth="1"/>
    <col min="1551" max="1782" width="10.5703125" style="446"/>
    <col min="1783" max="1790" width="0" style="446" hidden="1" customWidth="1"/>
    <col min="1791" max="1793" width="3.7109375" style="446" customWidth="1"/>
    <col min="1794" max="1794" width="12.7109375" style="446" customWidth="1"/>
    <col min="1795" max="1795" width="47.42578125" style="446" customWidth="1"/>
    <col min="1796" max="1796" width="0" style="446" hidden="1" customWidth="1"/>
    <col min="1797" max="1797" width="24.7109375" style="446" customWidth="1"/>
    <col min="1798" max="1798" width="14.7109375" style="446" customWidth="1"/>
    <col min="1799" max="1800" width="15.7109375" style="446" customWidth="1"/>
    <col min="1801" max="1801" width="11.7109375" style="446" customWidth="1"/>
    <col min="1802" max="1802" width="6.42578125" style="446" bestFit="1" customWidth="1"/>
    <col min="1803" max="1803" width="11.7109375" style="446" customWidth="1"/>
    <col min="1804" max="1804" width="0" style="446" hidden="1" customWidth="1"/>
    <col min="1805" max="1805" width="3.7109375" style="446" customWidth="1"/>
    <col min="1806" max="1806" width="11.140625" style="446" bestFit="1" customWidth="1"/>
    <col min="1807" max="2038" width="10.5703125" style="446"/>
    <col min="2039" max="2046" width="0" style="446" hidden="1" customWidth="1"/>
    <col min="2047" max="2049" width="3.7109375" style="446" customWidth="1"/>
    <col min="2050" max="2050" width="12.7109375" style="446" customWidth="1"/>
    <col min="2051" max="2051" width="47.42578125" style="446" customWidth="1"/>
    <col min="2052" max="2052" width="0" style="446" hidden="1" customWidth="1"/>
    <col min="2053" max="2053" width="24.7109375" style="446" customWidth="1"/>
    <col min="2054" max="2054" width="14.7109375" style="446" customWidth="1"/>
    <col min="2055" max="2056" width="15.7109375" style="446" customWidth="1"/>
    <col min="2057" max="2057" width="11.7109375" style="446" customWidth="1"/>
    <col min="2058" max="2058" width="6.42578125" style="446" bestFit="1" customWidth="1"/>
    <col min="2059" max="2059" width="11.7109375" style="446" customWidth="1"/>
    <col min="2060" max="2060" width="0" style="446" hidden="1" customWidth="1"/>
    <col min="2061" max="2061" width="3.7109375" style="446" customWidth="1"/>
    <col min="2062" max="2062" width="11.140625" style="446" bestFit="1" customWidth="1"/>
    <col min="2063" max="2294" width="10.5703125" style="446"/>
    <col min="2295" max="2302" width="0" style="446" hidden="1" customWidth="1"/>
    <col min="2303" max="2305" width="3.7109375" style="446" customWidth="1"/>
    <col min="2306" max="2306" width="12.7109375" style="446" customWidth="1"/>
    <col min="2307" max="2307" width="47.42578125" style="446" customWidth="1"/>
    <col min="2308" max="2308" width="0" style="446" hidden="1" customWidth="1"/>
    <col min="2309" max="2309" width="24.7109375" style="446" customWidth="1"/>
    <col min="2310" max="2310" width="14.7109375" style="446" customWidth="1"/>
    <col min="2311" max="2312" width="15.7109375" style="446" customWidth="1"/>
    <col min="2313" max="2313" width="11.7109375" style="446" customWidth="1"/>
    <col min="2314" max="2314" width="6.42578125" style="446" bestFit="1" customWidth="1"/>
    <col min="2315" max="2315" width="11.7109375" style="446" customWidth="1"/>
    <col min="2316" max="2316" width="0" style="446" hidden="1" customWidth="1"/>
    <col min="2317" max="2317" width="3.7109375" style="446" customWidth="1"/>
    <col min="2318" max="2318" width="11.140625" style="446" bestFit="1" customWidth="1"/>
    <col min="2319" max="2550" width="10.5703125" style="446"/>
    <col min="2551" max="2558" width="0" style="446" hidden="1" customWidth="1"/>
    <col min="2559" max="2561" width="3.7109375" style="446" customWidth="1"/>
    <col min="2562" max="2562" width="12.7109375" style="446" customWidth="1"/>
    <col min="2563" max="2563" width="47.42578125" style="446" customWidth="1"/>
    <col min="2564" max="2564" width="0" style="446" hidden="1" customWidth="1"/>
    <col min="2565" max="2565" width="24.7109375" style="446" customWidth="1"/>
    <col min="2566" max="2566" width="14.7109375" style="446" customWidth="1"/>
    <col min="2567" max="2568" width="15.7109375" style="446" customWidth="1"/>
    <col min="2569" max="2569" width="11.7109375" style="446" customWidth="1"/>
    <col min="2570" max="2570" width="6.42578125" style="446" bestFit="1" customWidth="1"/>
    <col min="2571" max="2571" width="11.7109375" style="446" customWidth="1"/>
    <col min="2572" max="2572" width="0" style="446" hidden="1" customWidth="1"/>
    <col min="2573" max="2573" width="3.7109375" style="446" customWidth="1"/>
    <col min="2574" max="2574" width="11.140625" style="446" bestFit="1" customWidth="1"/>
    <col min="2575" max="2806" width="10.5703125" style="446"/>
    <col min="2807" max="2814" width="0" style="446" hidden="1" customWidth="1"/>
    <col min="2815" max="2817" width="3.7109375" style="446" customWidth="1"/>
    <col min="2818" max="2818" width="12.7109375" style="446" customWidth="1"/>
    <col min="2819" max="2819" width="47.42578125" style="446" customWidth="1"/>
    <col min="2820" max="2820" width="0" style="446" hidden="1" customWidth="1"/>
    <col min="2821" max="2821" width="24.7109375" style="446" customWidth="1"/>
    <col min="2822" max="2822" width="14.7109375" style="446" customWidth="1"/>
    <col min="2823" max="2824" width="15.7109375" style="446" customWidth="1"/>
    <col min="2825" max="2825" width="11.7109375" style="446" customWidth="1"/>
    <col min="2826" max="2826" width="6.42578125" style="446" bestFit="1" customWidth="1"/>
    <col min="2827" max="2827" width="11.7109375" style="446" customWidth="1"/>
    <col min="2828" max="2828" width="0" style="446" hidden="1" customWidth="1"/>
    <col min="2829" max="2829" width="3.7109375" style="446" customWidth="1"/>
    <col min="2830" max="2830" width="11.140625" style="446" bestFit="1" customWidth="1"/>
    <col min="2831" max="3062" width="10.5703125" style="446"/>
    <col min="3063" max="3070" width="0" style="446" hidden="1" customWidth="1"/>
    <col min="3071" max="3073" width="3.7109375" style="446" customWidth="1"/>
    <col min="3074" max="3074" width="12.7109375" style="446" customWidth="1"/>
    <col min="3075" max="3075" width="47.42578125" style="446" customWidth="1"/>
    <col min="3076" max="3076" width="0" style="446" hidden="1" customWidth="1"/>
    <col min="3077" max="3077" width="24.7109375" style="446" customWidth="1"/>
    <col min="3078" max="3078" width="14.7109375" style="446" customWidth="1"/>
    <col min="3079" max="3080" width="15.7109375" style="446" customWidth="1"/>
    <col min="3081" max="3081" width="11.7109375" style="446" customWidth="1"/>
    <col min="3082" max="3082" width="6.42578125" style="446" bestFit="1" customWidth="1"/>
    <col min="3083" max="3083" width="11.7109375" style="446" customWidth="1"/>
    <col min="3084" max="3084" width="0" style="446" hidden="1" customWidth="1"/>
    <col min="3085" max="3085" width="3.7109375" style="446" customWidth="1"/>
    <col min="3086" max="3086" width="11.140625" style="446" bestFit="1" customWidth="1"/>
    <col min="3087" max="3318" width="10.5703125" style="446"/>
    <col min="3319" max="3326" width="0" style="446" hidden="1" customWidth="1"/>
    <col min="3327" max="3329" width="3.7109375" style="446" customWidth="1"/>
    <col min="3330" max="3330" width="12.7109375" style="446" customWidth="1"/>
    <col min="3331" max="3331" width="47.42578125" style="446" customWidth="1"/>
    <col min="3332" max="3332" width="0" style="446" hidden="1" customWidth="1"/>
    <col min="3333" max="3333" width="24.7109375" style="446" customWidth="1"/>
    <col min="3334" max="3334" width="14.7109375" style="446" customWidth="1"/>
    <col min="3335" max="3336" width="15.7109375" style="446" customWidth="1"/>
    <col min="3337" max="3337" width="11.7109375" style="446" customWidth="1"/>
    <col min="3338" max="3338" width="6.42578125" style="446" bestFit="1" customWidth="1"/>
    <col min="3339" max="3339" width="11.7109375" style="446" customWidth="1"/>
    <col min="3340" max="3340" width="0" style="446" hidden="1" customWidth="1"/>
    <col min="3341" max="3341" width="3.7109375" style="446" customWidth="1"/>
    <col min="3342" max="3342" width="11.140625" style="446" bestFit="1" customWidth="1"/>
    <col min="3343" max="3574" width="10.5703125" style="446"/>
    <col min="3575" max="3582" width="0" style="446" hidden="1" customWidth="1"/>
    <col min="3583" max="3585" width="3.7109375" style="446" customWidth="1"/>
    <col min="3586" max="3586" width="12.7109375" style="446" customWidth="1"/>
    <col min="3587" max="3587" width="47.42578125" style="446" customWidth="1"/>
    <col min="3588" max="3588" width="0" style="446" hidden="1" customWidth="1"/>
    <col min="3589" max="3589" width="24.7109375" style="446" customWidth="1"/>
    <col min="3590" max="3590" width="14.7109375" style="446" customWidth="1"/>
    <col min="3591" max="3592" width="15.7109375" style="446" customWidth="1"/>
    <col min="3593" max="3593" width="11.7109375" style="446" customWidth="1"/>
    <col min="3594" max="3594" width="6.42578125" style="446" bestFit="1" customWidth="1"/>
    <col min="3595" max="3595" width="11.7109375" style="446" customWidth="1"/>
    <col min="3596" max="3596" width="0" style="446" hidden="1" customWidth="1"/>
    <col min="3597" max="3597" width="3.7109375" style="446" customWidth="1"/>
    <col min="3598" max="3598" width="11.140625" style="446" bestFit="1" customWidth="1"/>
    <col min="3599" max="3830" width="10.5703125" style="446"/>
    <col min="3831" max="3838" width="0" style="446" hidden="1" customWidth="1"/>
    <col min="3839" max="3841" width="3.7109375" style="446" customWidth="1"/>
    <col min="3842" max="3842" width="12.7109375" style="446" customWidth="1"/>
    <col min="3843" max="3843" width="47.42578125" style="446" customWidth="1"/>
    <col min="3844" max="3844" width="0" style="446" hidden="1" customWidth="1"/>
    <col min="3845" max="3845" width="24.7109375" style="446" customWidth="1"/>
    <col min="3846" max="3846" width="14.7109375" style="446" customWidth="1"/>
    <col min="3847" max="3848" width="15.7109375" style="446" customWidth="1"/>
    <col min="3849" max="3849" width="11.7109375" style="446" customWidth="1"/>
    <col min="3850" max="3850" width="6.42578125" style="446" bestFit="1" customWidth="1"/>
    <col min="3851" max="3851" width="11.7109375" style="446" customWidth="1"/>
    <col min="3852" max="3852" width="0" style="446" hidden="1" customWidth="1"/>
    <col min="3853" max="3853" width="3.7109375" style="446" customWidth="1"/>
    <col min="3854" max="3854" width="11.140625" style="446" bestFit="1" customWidth="1"/>
    <col min="3855" max="4086" width="10.5703125" style="446"/>
    <col min="4087" max="4094" width="0" style="446" hidden="1" customWidth="1"/>
    <col min="4095" max="4097" width="3.7109375" style="446" customWidth="1"/>
    <col min="4098" max="4098" width="12.7109375" style="446" customWidth="1"/>
    <col min="4099" max="4099" width="47.42578125" style="446" customWidth="1"/>
    <col min="4100" max="4100" width="0" style="446" hidden="1" customWidth="1"/>
    <col min="4101" max="4101" width="24.7109375" style="446" customWidth="1"/>
    <col min="4102" max="4102" width="14.7109375" style="446" customWidth="1"/>
    <col min="4103" max="4104" width="15.7109375" style="446" customWidth="1"/>
    <col min="4105" max="4105" width="11.7109375" style="446" customWidth="1"/>
    <col min="4106" max="4106" width="6.42578125" style="446" bestFit="1" customWidth="1"/>
    <col min="4107" max="4107" width="11.7109375" style="446" customWidth="1"/>
    <col min="4108" max="4108" width="0" style="446" hidden="1" customWidth="1"/>
    <col min="4109" max="4109" width="3.7109375" style="446" customWidth="1"/>
    <col min="4110" max="4110" width="11.140625" style="446" bestFit="1" customWidth="1"/>
    <col min="4111" max="4342" width="10.5703125" style="446"/>
    <col min="4343" max="4350" width="0" style="446" hidden="1" customWidth="1"/>
    <col min="4351" max="4353" width="3.7109375" style="446" customWidth="1"/>
    <col min="4354" max="4354" width="12.7109375" style="446" customWidth="1"/>
    <col min="4355" max="4355" width="47.42578125" style="446" customWidth="1"/>
    <col min="4356" max="4356" width="0" style="446" hidden="1" customWidth="1"/>
    <col min="4357" max="4357" width="24.7109375" style="446" customWidth="1"/>
    <col min="4358" max="4358" width="14.7109375" style="446" customWidth="1"/>
    <col min="4359" max="4360" width="15.7109375" style="446" customWidth="1"/>
    <col min="4361" max="4361" width="11.7109375" style="446" customWidth="1"/>
    <col min="4362" max="4362" width="6.42578125" style="446" bestFit="1" customWidth="1"/>
    <col min="4363" max="4363" width="11.7109375" style="446" customWidth="1"/>
    <col min="4364" max="4364" width="0" style="446" hidden="1" customWidth="1"/>
    <col min="4365" max="4365" width="3.7109375" style="446" customWidth="1"/>
    <col min="4366" max="4366" width="11.140625" style="446" bestFit="1" customWidth="1"/>
    <col min="4367" max="4598" width="10.5703125" style="446"/>
    <col min="4599" max="4606" width="0" style="446" hidden="1" customWidth="1"/>
    <col min="4607" max="4609" width="3.7109375" style="446" customWidth="1"/>
    <col min="4610" max="4610" width="12.7109375" style="446" customWidth="1"/>
    <col min="4611" max="4611" width="47.42578125" style="446" customWidth="1"/>
    <col min="4612" max="4612" width="0" style="446" hidden="1" customWidth="1"/>
    <col min="4613" max="4613" width="24.7109375" style="446" customWidth="1"/>
    <col min="4614" max="4614" width="14.7109375" style="446" customWidth="1"/>
    <col min="4615" max="4616" width="15.7109375" style="446" customWidth="1"/>
    <col min="4617" max="4617" width="11.7109375" style="446" customWidth="1"/>
    <col min="4618" max="4618" width="6.42578125" style="446" bestFit="1" customWidth="1"/>
    <col min="4619" max="4619" width="11.7109375" style="446" customWidth="1"/>
    <col min="4620" max="4620" width="0" style="446" hidden="1" customWidth="1"/>
    <col min="4621" max="4621" width="3.7109375" style="446" customWidth="1"/>
    <col min="4622" max="4622" width="11.140625" style="446" bestFit="1" customWidth="1"/>
    <col min="4623" max="4854" width="10.5703125" style="446"/>
    <col min="4855" max="4862" width="0" style="446" hidden="1" customWidth="1"/>
    <col min="4863" max="4865" width="3.7109375" style="446" customWidth="1"/>
    <col min="4866" max="4866" width="12.7109375" style="446" customWidth="1"/>
    <col min="4867" max="4867" width="47.42578125" style="446" customWidth="1"/>
    <col min="4868" max="4868" width="0" style="446" hidden="1" customWidth="1"/>
    <col min="4869" max="4869" width="24.7109375" style="446" customWidth="1"/>
    <col min="4870" max="4870" width="14.7109375" style="446" customWidth="1"/>
    <col min="4871" max="4872" width="15.7109375" style="446" customWidth="1"/>
    <col min="4873" max="4873" width="11.7109375" style="446" customWidth="1"/>
    <col min="4874" max="4874" width="6.42578125" style="446" bestFit="1" customWidth="1"/>
    <col min="4875" max="4875" width="11.7109375" style="446" customWidth="1"/>
    <col min="4876" max="4876" width="0" style="446" hidden="1" customWidth="1"/>
    <col min="4877" max="4877" width="3.7109375" style="446" customWidth="1"/>
    <col min="4878" max="4878" width="11.140625" style="446" bestFit="1" customWidth="1"/>
    <col min="4879" max="5110" width="10.5703125" style="446"/>
    <col min="5111" max="5118" width="0" style="446" hidden="1" customWidth="1"/>
    <col min="5119" max="5121" width="3.7109375" style="446" customWidth="1"/>
    <col min="5122" max="5122" width="12.7109375" style="446" customWidth="1"/>
    <col min="5123" max="5123" width="47.42578125" style="446" customWidth="1"/>
    <col min="5124" max="5124" width="0" style="446" hidden="1" customWidth="1"/>
    <col min="5125" max="5125" width="24.7109375" style="446" customWidth="1"/>
    <col min="5126" max="5126" width="14.7109375" style="446" customWidth="1"/>
    <col min="5127" max="5128" width="15.7109375" style="446" customWidth="1"/>
    <col min="5129" max="5129" width="11.7109375" style="446" customWidth="1"/>
    <col min="5130" max="5130" width="6.42578125" style="446" bestFit="1" customWidth="1"/>
    <col min="5131" max="5131" width="11.7109375" style="446" customWidth="1"/>
    <col min="5132" max="5132" width="0" style="446" hidden="1" customWidth="1"/>
    <col min="5133" max="5133" width="3.7109375" style="446" customWidth="1"/>
    <col min="5134" max="5134" width="11.140625" style="446" bestFit="1" customWidth="1"/>
    <col min="5135" max="5366" width="10.5703125" style="446"/>
    <col min="5367" max="5374" width="0" style="446" hidden="1" customWidth="1"/>
    <col min="5375" max="5377" width="3.7109375" style="446" customWidth="1"/>
    <col min="5378" max="5378" width="12.7109375" style="446" customWidth="1"/>
    <col min="5379" max="5379" width="47.42578125" style="446" customWidth="1"/>
    <col min="5380" max="5380" width="0" style="446" hidden="1" customWidth="1"/>
    <col min="5381" max="5381" width="24.7109375" style="446" customWidth="1"/>
    <col min="5382" max="5382" width="14.7109375" style="446" customWidth="1"/>
    <col min="5383" max="5384" width="15.7109375" style="446" customWidth="1"/>
    <col min="5385" max="5385" width="11.7109375" style="446" customWidth="1"/>
    <col min="5386" max="5386" width="6.42578125" style="446" bestFit="1" customWidth="1"/>
    <col min="5387" max="5387" width="11.7109375" style="446" customWidth="1"/>
    <col min="5388" max="5388" width="0" style="446" hidden="1" customWidth="1"/>
    <col min="5389" max="5389" width="3.7109375" style="446" customWidth="1"/>
    <col min="5390" max="5390" width="11.140625" style="446" bestFit="1" customWidth="1"/>
    <col min="5391" max="5622" width="10.5703125" style="446"/>
    <col min="5623" max="5630" width="0" style="446" hidden="1" customWidth="1"/>
    <col min="5631" max="5633" width="3.7109375" style="446" customWidth="1"/>
    <col min="5634" max="5634" width="12.7109375" style="446" customWidth="1"/>
    <col min="5635" max="5635" width="47.42578125" style="446" customWidth="1"/>
    <col min="5636" max="5636" width="0" style="446" hidden="1" customWidth="1"/>
    <col min="5637" max="5637" width="24.7109375" style="446" customWidth="1"/>
    <col min="5638" max="5638" width="14.7109375" style="446" customWidth="1"/>
    <col min="5639" max="5640" width="15.7109375" style="446" customWidth="1"/>
    <col min="5641" max="5641" width="11.7109375" style="446" customWidth="1"/>
    <col min="5642" max="5642" width="6.42578125" style="446" bestFit="1" customWidth="1"/>
    <col min="5643" max="5643" width="11.7109375" style="446" customWidth="1"/>
    <col min="5644" max="5644" width="0" style="446" hidden="1" customWidth="1"/>
    <col min="5645" max="5645" width="3.7109375" style="446" customWidth="1"/>
    <col min="5646" max="5646" width="11.140625" style="446" bestFit="1" customWidth="1"/>
    <col min="5647" max="5878" width="10.5703125" style="446"/>
    <col min="5879" max="5886" width="0" style="446" hidden="1" customWidth="1"/>
    <col min="5887" max="5889" width="3.7109375" style="446" customWidth="1"/>
    <col min="5890" max="5890" width="12.7109375" style="446" customWidth="1"/>
    <col min="5891" max="5891" width="47.42578125" style="446" customWidth="1"/>
    <col min="5892" max="5892" width="0" style="446" hidden="1" customWidth="1"/>
    <col min="5893" max="5893" width="24.7109375" style="446" customWidth="1"/>
    <col min="5894" max="5894" width="14.7109375" style="446" customWidth="1"/>
    <col min="5895" max="5896" width="15.7109375" style="446" customWidth="1"/>
    <col min="5897" max="5897" width="11.7109375" style="446" customWidth="1"/>
    <col min="5898" max="5898" width="6.42578125" style="446" bestFit="1" customWidth="1"/>
    <col min="5899" max="5899" width="11.7109375" style="446" customWidth="1"/>
    <col min="5900" max="5900" width="0" style="446" hidden="1" customWidth="1"/>
    <col min="5901" max="5901" width="3.7109375" style="446" customWidth="1"/>
    <col min="5902" max="5902" width="11.140625" style="446" bestFit="1" customWidth="1"/>
    <col min="5903" max="6134" width="10.5703125" style="446"/>
    <col min="6135" max="6142" width="0" style="446" hidden="1" customWidth="1"/>
    <col min="6143" max="6145" width="3.7109375" style="446" customWidth="1"/>
    <col min="6146" max="6146" width="12.7109375" style="446" customWidth="1"/>
    <col min="6147" max="6147" width="47.42578125" style="446" customWidth="1"/>
    <col min="6148" max="6148" width="0" style="446" hidden="1" customWidth="1"/>
    <col min="6149" max="6149" width="24.7109375" style="446" customWidth="1"/>
    <col min="6150" max="6150" width="14.7109375" style="446" customWidth="1"/>
    <col min="6151" max="6152" width="15.7109375" style="446" customWidth="1"/>
    <col min="6153" max="6153" width="11.7109375" style="446" customWidth="1"/>
    <col min="6154" max="6154" width="6.42578125" style="446" bestFit="1" customWidth="1"/>
    <col min="6155" max="6155" width="11.7109375" style="446" customWidth="1"/>
    <col min="6156" max="6156" width="0" style="446" hidden="1" customWidth="1"/>
    <col min="6157" max="6157" width="3.7109375" style="446" customWidth="1"/>
    <col min="6158" max="6158" width="11.140625" style="446" bestFit="1" customWidth="1"/>
    <col min="6159" max="6390" width="10.5703125" style="446"/>
    <col min="6391" max="6398" width="0" style="446" hidden="1" customWidth="1"/>
    <col min="6399" max="6401" width="3.7109375" style="446" customWidth="1"/>
    <col min="6402" max="6402" width="12.7109375" style="446" customWidth="1"/>
    <col min="6403" max="6403" width="47.42578125" style="446" customWidth="1"/>
    <col min="6404" max="6404" width="0" style="446" hidden="1" customWidth="1"/>
    <col min="6405" max="6405" width="24.7109375" style="446" customWidth="1"/>
    <col min="6406" max="6406" width="14.7109375" style="446" customWidth="1"/>
    <col min="6407" max="6408" width="15.7109375" style="446" customWidth="1"/>
    <col min="6409" max="6409" width="11.7109375" style="446" customWidth="1"/>
    <col min="6410" max="6410" width="6.42578125" style="446" bestFit="1" customWidth="1"/>
    <col min="6411" max="6411" width="11.7109375" style="446" customWidth="1"/>
    <col min="6412" max="6412" width="0" style="446" hidden="1" customWidth="1"/>
    <col min="6413" max="6413" width="3.7109375" style="446" customWidth="1"/>
    <col min="6414" max="6414" width="11.140625" style="446" bestFit="1" customWidth="1"/>
    <col min="6415" max="6646" width="10.5703125" style="446"/>
    <col min="6647" max="6654" width="0" style="446" hidden="1" customWidth="1"/>
    <col min="6655" max="6657" width="3.7109375" style="446" customWidth="1"/>
    <col min="6658" max="6658" width="12.7109375" style="446" customWidth="1"/>
    <col min="6659" max="6659" width="47.42578125" style="446" customWidth="1"/>
    <col min="6660" max="6660" width="0" style="446" hidden="1" customWidth="1"/>
    <col min="6661" max="6661" width="24.7109375" style="446" customWidth="1"/>
    <col min="6662" max="6662" width="14.7109375" style="446" customWidth="1"/>
    <col min="6663" max="6664" width="15.7109375" style="446" customWidth="1"/>
    <col min="6665" max="6665" width="11.7109375" style="446" customWidth="1"/>
    <col min="6666" max="6666" width="6.42578125" style="446" bestFit="1" customWidth="1"/>
    <col min="6667" max="6667" width="11.7109375" style="446" customWidth="1"/>
    <col min="6668" max="6668" width="0" style="446" hidden="1" customWidth="1"/>
    <col min="6669" max="6669" width="3.7109375" style="446" customWidth="1"/>
    <col min="6670" max="6670" width="11.140625" style="446" bestFit="1" customWidth="1"/>
    <col min="6671" max="6902" width="10.5703125" style="446"/>
    <col min="6903" max="6910" width="0" style="446" hidden="1" customWidth="1"/>
    <col min="6911" max="6913" width="3.7109375" style="446" customWidth="1"/>
    <col min="6914" max="6914" width="12.7109375" style="446" customWidth="1"/>
    <col min="6915" max="6915" width="47.42578125" style="446" customWidth="1"/>
    <col min="6916" max="6916" width="0" style="446" hidden="1" customWidth="1"/>
    <col min="6917" max="6917" width="24.7109375" style="446" customWidth="1"/>
    <col min="6918" max="6918" width="14.7109375" style="446" customWidth="1"/>
    <col min="6919" max="6920" width="15.7109375" style="446" customWidth="1"/>
    <col min="6921" max="6921" width="11.7109375" style="446" customWidth="1"/>
    <col min="6922" max="6922" width="6.42578125" style="446" bestFit="1" customWidth="1"/>
    <col min="6923" max="6923" width="11.7109375" style="446" customWidth="1"/>
    <col min="6924" max="6924" width="0" style="446" hidden="1" customWidth="1"/>
    <col min="6925" max="6925" width="3.7109375" style="446" customWidth="1"/>
    <col min="6926" max="6926" width="11.140625" style="446" bestFit="1" customWidth="1"/>
    <col min="6927" max="7158" width="10.5703125" style="446"/>
    <col min="7159" max="7166" width="0" style="446" hidden="1" customWidth="1"/>
    <col min="7167" max="7169" width="3.7109375" style="446" customWidth="1"/>
    <col min="7170" max="7170" width="12.7109375" style="446" customWidth="1"/>
    <col min="7171" max="7171" width="47.42578125" style="446" customWidth="1"/>
    <col min="7172" max="7172" width="0" style="446" hidden="1" customWidth="1"/>
    <col min="7173" max="7173" width="24.7109375" style="446" customWidth="1"/>
    <col min="7174" max="7174" width="14.7109375" style="446" customWidth="1"/>
    <col min="7175" max="7176" width="15.7109375" style="446" customWidth="1"/>
    <col min="7177" max="7177" width="11.7109375" style="446" customWidth="1"/>
    <col min="7178" max="7178" width="6.42578125" style="446" bestFit="1" customWidth="1"/>
    <col min="7179" max="7179" width="11.7109375" style="446" customWidth="1"/>
    <col min="7180" max="7180" width="0" style="446" hidden="1" customWidth="1"/>
    <col min="7181" max="7181" width="3.7109375" style="446" customWidth="1"/>
    <col min="7182" max="7182" width="11.140625" style="446" bestFit="1" customWidth="1"/>
    <col min="7183" max="7414" width="10.5703125" style="446"/>
    <col min="7415" max="7422" width="0" style="446" hidden="1" customWidth="1"/>
    <col min="7423" max="7425" width="3.7109375" style="446" customWidth="1"/>
    <col min="7426" max="7426" width="12.7109375" style="446" customWidth="1"/>
    <col min="7427" max="7427" width="47.42578125" style="446" customWidth="1"/>
    <col min="7428" max="7428" width="0" style="446" hidden="1" customWidth="1"/>
    <col min="7429" max="7429" width="24.7109375" style="446" customWidth="1"/>
    <col min="7430" max="7430" width="14.7109375" style="446" customWidth="1"/>
    <col min="7431" max="7432" width="15.7109375" style="446" customWidth="1"/>
    <col min="7433" max="7433" width="11.7109375" style="446" customWidth="1"/>
    <col min="7434" max="7434" width="6.42578125" style="446" bestFit="1" customWidth="1"/>
    <col min="7435" max="7435" width="11.7109375" style="446" customWidth="1"/>
    <col min="7436" max="7436" width="0" style="446" hidden="1" customWidth="1"/>
    <col min="7437" max="7437" width="3.7109375" style="446" customWidth="1"/>
    <col min="7438" max="7438" width="11.140625" style="446" bestFit="1" customWidth="1"/>
    <col min="7439" max="7670" width="10.5703125" style="446"/>
    <col min="7671" max="7678" width="0" style="446" hidden="1" customWidth="1"/>
    <col min="7679" max="7681" width="3.7109375" style="446" customWidth="1"/>
    <col min="7682" max="7682" width="12.7109375" style="446" customWidth="1"/>
    <col min="7683" max="7683" width="47.42578125" style="446" customWidth="1"/>
    <col min="7684" max="7684" width="0" style="446" hidden="1" customWidth="1"/>
    <col min="7685" max="7685" width="24.7109375" style="446" customWidth="1"/>
    <col min="7686" max="7686" width="14.7109375" style="446" customWidth="1"/>
    <col min="7687" max="7688" width="15.7109375" style="446" customWidth="1"/>
    <col min="7689" max="7689" width="11.7109375" style="446" customWidth="1"/>
    <col min="7690" max="7690" width="6.42578125" style="446" bestFit="1" customWidth="1"/>
    <col min="7691" max="7691" width="11.7109375" style="446" customWidth="1"/>
    <col min="7692" max="7692" width="0" style="446" hidden="1" customWidth="1"/>
    <col min="7693" max="7693" width="3.7109375" style="446" customWidth="1"/>
    <col min="7694" max="7694" width="11.140625" style="446" bestFit="1" customWidth="1"/>
    <col min="7695" max="7926" width="10.5703125" style="446"/>
    <col min="7927" max="7934" width="0" style="446" hidden="1" customWidth="1"/>
    <col min="7935" max="7937" width="3.7109375" style="446" customWidth="1"/>
    <col min="7938" max="7938" width="12.7109375" style="446" customWidth="1"/>
    <col min="7939" max="7939" width="47.42578125" style="446" customWidth="1"/>
    <col min="7940" max="7940" width="0" style="446" hidden="1" customWidth="1"/>
    <col min="7941" max="7941" width="24.7109375" style="446" customWidth="1"/>
    <col min="7942" max="7942" width="14.7109375" style="446" customWidth="1"/>
    <col min="7943" max="7944" width="15.7109375" style="446" customWidth="1"/>
    <col min="7945" max="7945" width="11.7109375" style="446" customWidth="1"/>
    <col min="7946" max="7946" width="6.42578125" style="446" bestFit="1" customWidth="1"/>
    <col min="7947" max="7947" width="11.7109375" style="446" customWidth="1"/>
    <col min="7948" max="7948" width="0" style="446" hidden="1" customWidth="1"/>
    <col min="7949" max="7949" width="3.7109375" style="446" customWidth="1"/>
    <col min="7950" max="7950" width="11.140625" style="446" bestFit="1" customWidth="1"/>
    <col min="7951" max="8182" width="10.5703125" style="446"/>
    <col min="8183" max="8190" width="0" style="446" hidden="1" customWidth="1"/>
    <col min="8191" max="8193" width="3.7109375" style="446" customWidth="1"/>
    <col min="8194" max="8194" width="12.7109375" style="446" customWidth="1"/>
    <col min="8195" max="8195" width="47.42578125" style="446" customWidth="1"/>
    <col min="8196" max="8196" width="0" style="446" hidden="1" customWidth="1"/>
    <col min="8197" max="8197" width="24.7109375" style="446" customWidth="1"/>
    <col min="8198" max="8198" width="14.7109375" style="446" customWidth="1"/>
    <col min="8199" max="8200" width="15.7109375" style="446" customWidth="1"/>
    <col min="8201" max="8201" width="11.7109375" style="446" customWidth="1"/>
    <col min="8202" max="8202" width="6.42578125" style="446" bestFit="1" customWidth="1"/>
    <col min="8203" max="8203" width="11.7109375" style="446" customWidth="1"/>
    <col min="8204" max="8204" width="0" style="446" hidden="1" customWidth="1"/>
    <col min="8205" max="8205" width="3.7109375" style="446" customWidth="1"/>
    <col min="8206" max="8206" width="11.140625" style="446" bestFit="1" customWidth="1"/>
    <col min="8207" max="8438" width="10.5703125" style="446"/>
    <col min="8439" max="8446" width="0" style="446" hidden="1" customWidth="1"/>
    <col min="8447" max="8449" width="3.7109375" style="446" customWidth="1"/>
    <col min="8450" max="8450" width="12.7109375" style="446" customWidth="1"/>
    <col min="8451" max="8451" width="47.42578125" style="446" customWidth="1"/>
    <col min="8452" max="8452" width="0" style="446" hidden="1" customWidth="1"/>
    <col min="8453" max="8453" width="24.7109375" style="446" customWidth="1"/>
    <col min="8454" max="8454" width="14.7109375" style="446" customWidth="1"/>
    <col min="8455" max="8456" width="15.7109375" style="446" customWidth="1"/>
    <col min="8457" max="8457" width="11.7109375" style="446" customWidth="1"/>
    <col min="8458" max="8458" width="6.42578125" style="446" bestFit="1" customWidth="1"/>
    <col min="8459" max="8459" width="11.7109375" style="446" customWidth="1"/>
    <col min="8460" max="8460" width="0" style="446" hidden="1" customWidth="1"/>
    <col min="8461" max="8461" width="3.7109375" style="446" customWidth="1"/>
    <col min="8462" max="8462" width="11.140625" style="446" bestFit="1" customWidth="1"/>
    <col min="8463" max="8694" width="10.5703125" style="446"/>
    <col min="8695" max="8702" width="0" style="446" hidden="1" customWidth="1"/>
    <col min="8703" max="8705" width="3.7109375" style="446" customWidth="1"/>
    <col min="8706" max="8706" width="12.7109375" style="446" customWidth="1"/>
    <col min="8707" max="8707" width="47.42578125" style="446" customWidth="1"/>
    <col min="8708" max="8708" width="0" style="446" hidden="1" customWidth="1"/>
    <col min="8709" max="8709" width="24.7109375" style="446" customWidth="1"/>
    <col min="8710" max="8710" width="14.7109375" style="446" customWidth="1"/>
    <col min="8711" max="8712" width="15.7109375" style="446" customWidth="1"/>
    <col min="8713" max="8713" width="11.7109375" style="446" customWidth="1"/>
    <col min="8714" max="8714" width="6.42578125" style="446" bestFit="1" customWidth="1"/>
    <col min="8715" max="8715" width="11.7109375" style="446" customWidth="1"/>
    <col min="8716" max="8716" width="0" style="446" hidden="1" customWidth="1"/>
    <col min="8717" max="8717" width="3.7109375" style="446" customWidth="1"/>
    <col min="8718" max="8718" width="11.140625" style="446" bestFit="1" customWidth="1"/>
    <col min="8719" max="8950" width="10.5703125" style="446"/>
    <col min="8951" max="8958" width="0" style="446" hidden="1" customWidth="1"/>
    <col min="8959" max="8961" width="3.7109375" style="446" customWidth="1"/>
    <col min="8962" max="8962" width="12.7109375" style="446" customWidth="1"/>
    <col min="8963" max="8963" width="47.42578125" style="446" customWidth="1"/>
    <col min="8964" max="8964" width="0" style="446" hidden="1" customWidth="1"/>
    <col min="8965" max="8965" width="24.7109375" style="446" customWidth="1"/>
    <col min="8966" max="8966" width="14.7109375" style="446" customWidth="1"/>
    <col min="8967" max="8968" width="15.7109375" style="446" customWidth="1"/>
    <col min="8969" max="8969" width="11.7109375" style="446" customWidth="1"/>
    <col min="8970" max="8970" width="6.42578125" style="446" bestFit="1" customWidth="1"/>
    <col min="8971" max="8971" width="11.7109375" style="446" customWidth="1"/>
    <col min="8972" max="8972" width="0" style="446" hidden="1" customWidth="1"/>
    <col min="8973" max="8973" width="3.7109375" style="446" customWidth="1"/>
    <col min="8974" max="8974" width="11.140625" style="446" bestFit="1" customWidth="1"/>
    <col min="8975" max="9206" width="10.5703125" style="446"/>
    <col min="9207" max="9214" width="0" style="446" hidden="1" customWidth="1"/>
    <col min="9215" max="9217" width="3.7109375" style="446" customWidth="1"/>
    <col min="9218" max="9218" width="12.7109375" style="446" customWidth="1"/>
    <col min="9219" max="9219" width="47.42578125" style="446" customWidth="1"/>
    <col min="9220" max="9220" width="0" style="446" hidden="1" customWidth="1"/>
    <col min="9221" max="9221" width="24.7109375" style="446" customWidth="1"/>
    <col min="9222" max="9222" width="14.7109375" style="446" customWidth="1"/>
    <col min="9223" max="9224" width="15.7109375" style="446" customWidth="1"/>
    <col min="9225" max="9225" width="11.7109375" style="446" customWidth="1"/>
    <col min="9226" max="9226" width="6.42578125" style="446" bestFit="1" customWidth="1"/>
    <col min="9227" max="9227" width="11.7109375" style="446" customWidth="1"/>
    <col min="9228" max="9228" width="0" style="446" hidden="1" customWidth="1"/>
    <col min="9229" max="9229" width="3.7109375" style="446" customWidth="1"/>
    <col min="9230" max="9230" width="11.140625" style="446" bestFit="1" customWidth="1"/>
    <col min="9231" max="9462" width="10.5703125" style="446"/>
    <col min="9463" max="9470" width="0" style="446" hidden="1" customWidth="1"/>
    <col min="9471" max="9473" width="3.7109375" style="446" customWidth="1"/>
    <col min="9474" max="9474" width="12.7109375" style="446" customWidth="1"/>
    <col min="9475" max="9475" width="47.42578125" style="446" customWidth="1"/>
    <col min="9476" max="9476" width="0" style="446" hidden="1" customWidth="1"/>
    <col min="9477" max="9477" width="24.7109375" style="446" customWidth="1"/>
    <col min="9478" max="9478" width="14.7109375" style="446" customWidth="1"/>
    <col min="9479" max="9480" width="15.7109375" style="446" customWidth="1"/>
    <col min="9481" max="9481" width="11.7109375" style="446" customWidth="1"/>
    <col min="9482" max="9482" width="6.42578125" style="446" bestFit="1" customWidth="1"/>
    <col min="9483" max="9483" width="11.7109375" style="446" customWidth="1"/>
    <col min="9484" max="9484" width="0" style="446" hidden="1" customWidth="1"/>
    <col min="9485" max="9485" width="3.7109375" style="446" customWidth="1"/>
    <col min="9486" max="9486" width="11.140625" style="446" bestFit="1" customWidth="1"/>
    <col min="9487" max="9718" width="10.5703125" style="446"/>
    <col min="9719" max="9726" width="0" style="446" hidden="1" customWidth="1"/>
    <col min="9727" max="9729" width="3.7109375" style="446" customWidth="1"/>
    <col min="9730" max="9730" width="12.7109375" style="446" customWidth="1"/>
    <col min="9731" max="9731" width="47.42578125" style="446" customWidth="1"/>
    <col min="9732" max="9732" width="0" style="446" hidden="1" customWidth="1"/>
    <col min="9733" max="9733" width="24.7109375" style="446" customWidth="1"/>
    <col min="9734" max="9734" width="14.7109375" style="446" customWidth="1"/>
    <col min="9735" max="9736" width="15.7109375" style="446" customWidth="1"/>
    <col min="9737" max="9737" width="11.7109375" style="446" customWidth="1"/>
    <col min="9738" max="9738" width="6.42578125" style="446" bestFit="1" customWidth="1"/>
    <col min="9739" max="9739" width="11.7109375" style="446" customWidth="1"/>
    <col min="9740" max="9740" width="0" style="446" hidden="1" customWidth="1"/>
    <col min="9741" max="9741" width="3.7109375" style="446" customWidth="1"/>
    <col min="9742" max="9742" width="11.140625" style="446" bestFit="1" customWidth="1"/>
    <col min="9743" max="9974" width="10.5703125" style="446"/>
    <col min="9975" max="9982" width="0" style="446" hidden="1" customWidth="1"/>
    <col min="9983" max="9985" width="3.7109375" style="446" customWidth="1"/>
    <col min="9986" max="9986" width="12.7109375" style="446" customWidth="1"/>
    <col min="9987" max="9987" width="47.42578125" style="446" customWidth="1"/>
    <col min="9988" max="9988" width="0" style="446" hidden="1" customWidth="1"/>
    <col min="9989" max="9989" width="24.7109375" style="446" customWidth="1"/>
    <col min="9990" max="9990" width="14.7109375" style="446" customWidth="1"/>
    <col min="9991" max="9992" width="15.7109375" style="446" customWidth="1"/>
    <col min="9993" max="9993" width="11.7109375" style="446" customWidth="1"/>
    <col min="9994" max="9994" width="6.42578125" style="446" bestFit="1" customWidth="1"/>
    <col min="9995" max="9995" width="11.7109375" style="446" customWidth="1"/>
    <col min="9996" max="9996" width="0" style="446" hidden="1" customWidth="1"/>
    <col min="9997" max="9997" width="3.7109375" style="446" customWidth="1"/>
    <col min="9998" max="9998" width="11.140625" style="446" bestFit="1" customWidth="1"/>
    <col min="9999" max="10230" width="10.5703125" style="446"/>
    <col min="10231" max="10238" width="0" style="446" hidden="1" customWidth="1"/>
    <col min="10239" max="10241" width="3.7109375" style="446" customWidth="1"/>
    <col min="10242" max="10242" width="12.7109375" style="446" customWidth="1"/>
    <col min="10243" max="10243" width="47.42578125" style="446" customWidth="1"/>
    <col min="10244" max="10244" width="0" style="446" hidden="1" customWidth="1"/>
    <col min="10245" max="10245" width="24.7109375" style="446" customWidth="1"/>
    <col min="10246" max="10246" width="14.7109375" style="446" customWidth="1"/>
    <col min="10247" max="10248" width="15.7109375" style="446" customWidth="1"/>
    <col min="10249" max="10249" width="11.7109375" style="446" customWidth="1"/>
    <col min="10250" max="10250" width="6.42578125" style="446" bestFit="1" customWidth="1"/>
    <col min="10251" max="10251" width="11.7109375" style="446" customWidth="1"/>
    <col min="10252" max="10252" width="0" style="446" hidden="1" customWidth="1"/>
    <col min="10253" max="10253" width="3.7109375" style="446" customWidth="1"/>
    <col min="10254" max="10254" width="11.140625" style="446" bestFit="1" customWidth="1"/>
    <col min="10255" max="10486" width="10.5703125" style="446"/>
    <col min="10487" max="10494" width="0" style="446" hidden="1" customWidth="1"/>
    <col min="10495" max="10497" width="3.7109375" style="446" customWidth="1"/>
    <col min="10498" max="10498" width="12.7109375" style="446" customWidth="1"/>
    <col min="10499" max="10499" width="47.42578125" style="446" customWidth="1"/>
    <col min="10500" max="10500" width="0" style="446" hidden="1" customWidth="1"/>
    <col min="10501" max="10501" width="24.7109375" style="446" customWidth="1"/>
    <col min="10502" max="10502" width="14.7109375" style="446" customWidth="1"/>
    <col min="10503" max="10504" width="15.7109375" style="446" customWidth="1"/>
    <col min="10505" max="10505" width="11.7109375" style="446" customWidth="1"/>
    <col min="10506" max="10506" width="6.42578125" style="446" bestFit="1" customWidth="1"/>
    <col min="10507" max="10507" width="11.7109375" style="446" customWidth="1"/>
    <col min="10508" max="10508" width="0" style="446" hidden="1" customWidth="1"/>
    <col min="10509" max="10509" width="3.7109375" style="446" customWidth="1"/>
    <col min="10510" max="10510" width="11.140625" style="446" bestFit="1" customWidth="1"/>
    <col min="10511" max="10742" width="10.5703125" style="446"/>
    <col min="10743" max="10750" width="0" style="446" hidden="1" customWidth="1"/>
    <col min="10751" max="10753" width="3.7109375" style="446" customWidth="1"/>
    <col min="10754" max="10754" width="12.7109375" style="446" customWidth="1"/>
    <col min="10755" max="10755" width="47.42578125" style="446" customWidth="1"/>
    <col min="10756" max="10756" width="0" style="446" hidden="1" customWidth="1"/>
    <col min="10757" max="10757" width="24.7109375" style="446" customWidth="1"/>
    <col min="10758" max="10758" width="14.7109375" style="446" customWidth="1"/>
    <col min="10759" max="10760" width="15.7109375" style="446" customWidth="1"/>
    <col min="10761" max="10761" width="11.7109375" style="446" customWidth="1"/>
    <col min="10762" max="10762" width="6.42578125" style="446" bestFit="1" customWidth="1"/>
    <col min="10763" max="10763" width="11.7109375" style="446" customWidth="1"/>
    <col min="10764" max="10764" width="0" style="446" hidden="1" customWidth="1"/>
    <col min="10765" max="10765" width="3.7109375" style="446" customWidth="1"/>
    <col min="10766" max="10766" width="11.140625" style="446" bestFit="1" customWidth="1"/>
    <col min="10767" max="10998" width="10.5703125" style="446"/>
    <col min="10999" max="11006" width="0" style="446" hidden="1" customWidth="1"/>
    <col min="11007" max="11009" width="3.7109375" style="446" customWidth="1"/>
    <col min="11010" max="11010" width="12.7109375" style="446" customWidth="1"/>
    <col min="11011" max="11011" width="47.42578125" style="446" customWidth="1"/>
    <col min="11012" max="11012" width="0" style="446" hidden="1" customWidth="1"/>
    <col min="11013" max="11013" width="24.7109375" style="446" customWidth="1"/>
    <col min="11014" max="11014" width="14.7109375" style="446" customWidth="1"/>
    <col min="11015" max="11016" width="15.7109375" style="446" customWidth="1"/>
    <col min="11017" max="11017" width="11.7109375" style="446" customWidth="1"/>
    <col min="11018" max="11018" width="6.42578125" style="446" bestFit="1" customWidth="1"/>
    <col min="11019" max="11019" width="11.7109375" style="446" customWidth="1"/>
    <col min="11020" max="11020" width="0" style="446" hidden="1" customWidth="1"/>
    <col min="11021" max="11021" width="3.7109375" style="446" customWidth="1"/>
    <col min="11022" max="11022" width="11.140625" style="446" bestFit="1" customWidth="1"/>
    <col min="11023" max="11254" width="10.5703125" style="446"/>
    <col min="11255" max="11262" width="0" style="446" hidden="1" customWidth="1"/>
    <col min="11263" max="11265" width="3.7109375" style="446" customWidth="1"/>
    <col min="11266" max="11266" width="12.7109375" style="446" customWidth="1"/>
    <col min="11267" max="11267" width="47.42578125" style="446" customWidth="1"/>
    <col min="11268" max="11268" width="0" style="446" hidden="1" customWidth="1"/>
    <col min="11269" max="11269" width="24.7109375" style="446" customWidth="1"/>
    <col min="11270" max="11270" width="14.7109375" style="446" customWidth="1"/>
    <col min="11271" max="11272" width="15.7109375" style="446" customWidth="1"/>
    <col min="11273" max="11273" width="11.7109375" style="446" customWidth="1"/>
    <col min="11274" max="11274" width="6.42578125" style="446" bestFit="1" customWidth="1"/>
    <col min="11275" max="11275" width="11.7109375" style="446" customWidth="1"/>
    <col min="11276" max="11276" width="0" style="446" hidden="1" customWidth="1"/>
    <col min="11277" max="11277" width="3.7109375" style="446" customWidth="1"/>
    <col min="11278" max="11278" width="11.140625" style="446" bestFit="1" customWidth="1"/>
    <col min="11279" max="11510" width="10.5703125" style="446"/>
    <col min="11511" max="11518" width="0" style="446" hidden="1" customWidth="1"/>
    <col min="11519" max="11521" width="3.7109375" style="446" customWidth="1"/>
    <col min="11522" max="11522" width="12.7109375" style="446" customWidth="1"/>
    <col min="11523" max="11523" width="47.42578125" style="446" customWidth="1"/>
    <col min="11524" max="11524" width="0" style="446" hidden="1" customWidth="1"/>
    <col min="11525" max="11525" width="24.7109375" style="446" customWidth="1"/>
    <col min="11526" max="11526" width="14.7109375" style="446" customWidth="1"/>
    <col min="11527" max="11528" width="15.7109375" style="446" customWidth="1"/>
    <col min="11529" max="11529" width="11.7109375" style="446" customWidth="1"/>
    <col min="11530" max="11530" width="6.42578125" style="446" bestFit="1" customWidth="1"/>
    <col min="11531" max="11531" width="11.7109375" style="446" customWidth="1"/>
    <col min="11532" max="11532" width="0" style="446" hidden="1" customWidth="1"/>
    <col min="11533" max="11533" width="3.7109375" style="446" customWidth="1"/>
    <col min="11534" max="11534" width="11.140625" style="446" bestFit="1" customWidth="1"/>
    <col min="11535" max="11766" width="10.5703125" style="446"/>
    <col min="11767" max="11774" width="0" style="446" hidden="1" customWidth="1"/>
    <col min="11775" max="11777" width="3.7109375" style="446" customWidth="1"/>
    <col min="11778" max="11778" width="12.7109375" style="446" customWidth="1"/>
    <col min="11779" max="11779" width="47.42578125" style="446" customWidth="1"/>
    <col min="11780" max="11780" width="0" style="446" hidden="1" customWidth="1"/>
    <col min="11781" max="11781" width="24.7109375" style="446" customWidth="1"/>
    <col min="11782" max="11782" width="14.7109375" style="446" customWidth="1"/>
    <col min="11783" max="11784" width="15.7109375" style="446" customWidth="1"/>
    <col min="11785" max="11785" width="11.7109375" style="446" customWidth="1"/>
    <col min="11786" max="11786" width="6.42578125" style="446" bestFit="1" customWidth="1"/>
    <col min="11787" max="11787" width="11.7109375" style="446" customWidth="1"/>
    <col min="11788" max="11788" width="0" style="446" hidden="1" customWidth="1"/>
    <col min="11789" max="11789" width="3.7109375" style="446" customWidth="1"/>
    <col min="11790" max="11790" width="11.140625" style="446" bestFit="1" customWidth="1"/>
    <col min="11791" max="12022" width="10.5703125" style="446"/>
    <col min="12023" max="12030" width="0" style="446" hidden="1" customWidth="1"/>
    <col min="12031" max="12033" width="3.7109375" style="446" customWidth="1"/>
    <col min="12034" max="12034" width="12.7109375" style="446" customWidth="1"/>
    <col min="12035" max="12035" width="47.42578125" style="446" customWidth="1"/>
    <col min="12036" max="12036" width="0" style="446" hidden="1" customWidth="1"/>
    <col min="12037" max="12037" width="24.7109375" style="446" customWidth="1"/>
    <col min="12038" max="12038" width="14.7109375" style="446" customWidth="1"/>
    <col min="12039" max="12040" width="15.7109375" style="446" customWidth="1"/>
    <col min="12041" max="12041" width="11.7109375" style="446" customWidth="1"/>
    <col min="12042" max="12042" width="6.42578125" style="446" bestFit="1" customWidth="1"/>
    <col min="12043" max="12043" width="11.7109375" style="446" customWidth="1"/>
    <col min="12044" max="12044" width="0" style="446" hidden="1" customWidth="1"/>
    <col min="12045" max="12045" width="3.7109375" style="446" customWidth="1"/>
    <col min="12046" max="12046" width="11.140625" style="446" bestFit="1" customWidth="1"/>
    <col min="12047" max="12278" width="10.5703125" style="446"/>
    <col min="12279" max="12286" width="0" style="446" hidden="1" customWidth="1"/>
    <col min="12287" max="12289" width="3.7109375" style="446" customWidth="1"/>
    <col min="12290" max="12290" width="12.7109375" style="446" customWidth="1"/>
    <col min="12291" max="12291" width="47.42578125" style="446" customWidth="1"/>
    <col min="12292" max="12292" width="0" style="446" hidden="1" customWidth="1"/>
    <col min="12293" max="12293" width="24.7109375" style="446" customWidth="1"/>
    <col min="12294" max="12294" width="14.7109375" style="446" customWidth="1"/>
    <col min="12295" max="12296" width="15.7109375" style="446" customWidth="1"/>
    <col min="12297" max="12297" width="11.7109375" style="446" customWidth="1"/>
    <col min="12298" max="12298" width="6.42578125" style="446" bestFit="1" customWidth="1"/>
    <col min="12299" max="12299" width="11.7109375" style="446" customWidth="1"/>
    <col min="12300" max="12300" width="0" style="446" hidden="1" customWidth="1"/>
    <col min="12301" max="12301" width="3.7109375" style="446" customWidth="1"/>
    <col min="12302" max="12302" width="11.140625" style="446" bestFit="1" customWidth="1"/>
    <col min="12303" max="12534" width="10.5703125" style="446"/>
    <col min="12535" max="12542" width="0" style="446" hidden="1" customWidth="1"/>
    <col min="12543" max="12545" width="3.7109375" style="446" customWidth="1"/>
    <col min="12546" max="12546" width="12.7109375" style="446" customWidth="1"/>
    <col min="12547" max="12547" width="47.42578125" style="446" customWidth="1"/>
    <col min="12548" max="12548" width="0" style="446" hidden="1" customWidth="1"/>
    <col min="12549" max="12549" width="24.7109375" style="446" customWidth="1"/>
    <col min="12550" max="12550" width="14.7109375" style="446" customWidth="1"/>
    <col min="12551" max="12552" width="15.7109375" style="446" customWidth="1"/>
    <col min="12553" max="12553" width="11.7109375" style="446" customWidth="1"/>
    <col min="12554" max="12554" width="6.42578125" style="446" bestFit="1" customWidth="1"/>
    <col min="12555" max="12555" width="11.7109375" style="446" customWidth="1"/>
    <col min="12556" max="12556" width="0" style="446" hidden="1" customWidth="1"/>
    <col min="12557" max="12557" width="3.7109375" style="446" customWidth="1"/>
    <col min="12558" max="12558" width="11.140625" style="446" bestFit="1" customWidth="1"/>
    <col min="12559" max="12790" width="10.5703125" style="446"/>
    <col min="12791" max="12798" width="0" style="446" hidden="1" customWidth="1"/>
    <col min="12799" max="12801" width="3.7109375" style="446" customWidth="1"/>
    <col min="12802" max="12802" width="12.7109375" style="446" customWidth="1"/>
    <col min="12803" max="12803" width="47.42578125" style="446" customWidth="1"/>
    <col min="12804" max="12804" width="0" style="446" hidden="1" customWidth="1"/>
    <col min="12805" max="12805" width="24.7109375" style="446" customWidth="1"/>
    <col min="12806" max="12806" width="14.7109375" style="446" customWidth="1"/>
    <col min="12807" max="12808" width="15.7109375" style="446" customWidth="1"/>
    <col min="12809" max="12809" width="11.7109375" style="446" customWidth="1"/>
    <col min="12810" max="12810" width="6.42578125" style="446" bestFit="1" customWidth="1"/>
    <col min="12811" max="12811" width="11.7109375" style="446" customWidth="1"/>
    <col min="12812" max="12812" width="0" style="446" hidden="1" customWidth="1"/>
    <col min="12813" max="12813" width="3.7109375" style="446" customWidth="1"/>
    <col min="12814" max="12814" width="11.140625" style="446" bestFit="1" customWidth="1"/>
    <col min="12815" max="13046" width="10.5703125" style="446"/>
    <col min="13047" max="13054" width="0" style="446" hidden="1" customWidth="1"/>
    <col min="13055" max="13057" width="3.7109375" style="446" customWidth="1"/>
    <col min="13058" max="13058" width="12.7109375" style="446" customWidth="1"/>
    <col min="13059" max="13059" width="47.42578125" style="446" customWidth="1"/>
    <col min="13060" max="13060" width="0" style="446" hidden="1" customWidth="1"/>
    <col min="13061" max="13061" width="24.7109375" style="446" customWidth="1"/>
    <col min="13062" max="13062" width="14.7109375" style="446" customWidth="1"/>
    <col min="13063" max="13064" width="15.7109375" style="446" customWidth="1"/>
    <col min="13065" max="13065" width="11.7109375" style="446" customWidth="1"/>
    <col min="13066" max="13066" width="6.42578125" style="446" bestFit="1" customWidth="1"/>
    <col min="13067" max="13067" width="11.7109375" style="446" customWidth="1"/>
    <col min="13068" max="13068" width="0" style="446" hidden="1" customWidth="1"/>
    <col min="13069" max="13069" width="3.7109375" style="446" customWidth="1"/>
    <col min="13070" max="13070" width="11.140625" style="446" bestFit="1" customWidth="1"/>
    <col min="13071" max="13302" width="10.5703125" style="446"/>
    <col min="13303" max="13310" width="0" style="446" hidden="1" customWidth="1"/>
    <col min="13311" max="13313" width="3.7109375" style="446" customWidth="1"/>
    <col min="13314" max="13314" width="12.7109375" style="446" customWidth="1"/>
    <col min="13315" max="13315" width="47.42578125" style="446" customWidth="1"/>
    <col min="13316" max="13316" width="0" style="446" hidden="1" customWidth="1"/>
    <col min="13317" max="13317" width="24.7109375" style="446" customWidth="1"/>
    <col min="13318" max="13318" width="14.7109375" style="446" customWidth="1"/>
    <col min="13319" max="13320" width="15.7109375" style="446" customWidth="1"/>
    <col min="13321" max="13321" width="11.7109375" style="446" customWidth="1"/>
    <col min="13322" max="13322" width="6.42578125" style="446" bestFit="1" customWidth="1"/>
    <col min="13323" max="13323" width="11.7109375" style="446" customWidth="1"/>
    <col min="13324" max="13324" width="0" style="446" hidden="1" customWidth="1"/>
    <col min="13325" max="13325" width="3.7109375" style="446" customWidth="1"/>
    <col min="13326" max="13326" width="11.140625" style="446" bestFit="1" customWidth="1"/>
    <col min="13327" max="13558" width="10.5703125" style="446"/>
    <col min="13559" max="13566" width="0" style="446" hidden="1" customWidth="1"/>
    <col min="13567" max="13569" width="3.7109375" style="446" customWidth="1"/>
    <col min="13570" max="13570" width="12.7109375" style="446" customWidth="1"/>
    <col min="13571" max="13571" width="47.42578125" style="446" customWidth="1"/>
    <col min="13572" max="13572" width="0" style="446" hidden="1" customWidth="1"/>
    <col min="13573" max="13573" width="24.7109375" style="446" customWidth="1"/>
    <col min="13574" max="13574" width="14.7109375" style="446" customWidth="1"/>
    <col min="13575" max="13576" width="15.7109375" style="446" customWidth="1"/>
    <col min="13577" max="13577" width="11.7109375" style="446" customWidth="1"/>
    <col min="13578" max="13578" width="6.42578125" style="446" bestFit="1" customWidth="1"/>
    <col min="13579" max="13579" width="11.7109375" style="446" customWidth="1"/>
    <col min="13580" max="13580" width="0" style="446" hidden="1" customWidth="1"/>
    <col min="13581" max="13581" width="3.7109375" style="446" customWidth="1"/>
    <col min="13582" max="13582" width="11.140625" style="446" bestFit="1" customWidth="1"/>
    <col min="13583" max="13814" width="10.5703125" style="446"/>
    <col min="13815" max="13822" width="0" style="446" hidden="1" customWidth="1"/>
    <col min="13823" max="13825" width="3.7109375" style="446" customWidth="1"/>
    <col min="13826" max="13826" width="12.7109375" style="446" customWidth="1"/>
    <col min="13827" max="13827" width="47.42578125" style="446" customWidth="1"/>
    <col min="13828" max="13828" width="0" style="446" hidden="1" customWidth="1"/>
    <col min="13829" max="13829" width="24.7109375" style="446" customWidth="1"/>
    <col min="13830" max="13830" width="14.7109375" style="446" customWidth="1"/>
    <col min="13831" max="13832" width="15.7109375" style="446" customWidth="1"/>
    <col min="13833" max="13833" width="11.7109375" style="446" customWidth="1"/>
    <col min="13834" max="13834" width="6.42578125" style="446" bestFit="1" customWidth="1"/>
    <col min="13835" max="13835" width="11.7109375" style="446" customWidth="1"/>
    <col min="13836" max="13836" width="0" style="446" hidden="1" customWidth="1"/>
    <col min="13837" max="13837" width="3.7109375" style="446" customWidth="1"/>
    <col min="13838" max="13838" width="11.140625" style="446" bestFit="1" customWidth="1"/>
    <col min="13839" max="14070" width="10.5703125" style="446"/>
    <col min="14071" max="14078" width="0" style="446" hidden="1" customWidth="1"/>
    <col min="14079" max="14081" width="3.7109375" style="446" customWidth="1"/>
    <col min="14082" max="14082" width="12.7109375" style="446" customWidth="1"/>
    <col min="14083" max="14083" width="47.42578125" style="446" customWidth="1"/>
    <col min="14084" max="14084" width="0" style="446" hidden="1" customWidth="1"/>
    <col min="14085" max="14085" width="24.7109375" style="446" customWidth="1"/>
    <col min="14086" max="14086" width="14.7109375" style="446" customWidth="1"/>
    <col min="14087" max="14088" width="15.7109375" style="446" customWidth="1"/>
    <col min="14089" max="14089" width="11.7109375" style="446" customWidth="1"/>
    <col min="14090" max="14090" width="6.42578125" style="446" bestFit="1" customWidth="1"/>
    <col min="14091" max="14091" width="11.7109375" style="446" customWidth="1"/>
    <col min="14092" max="14092" width="0" style="446" hidden="1" customWidth="1"/>
    <col min="14093" max="14093" width="3.7109375" style="446" customWidth="1"/>
    <col min="14094" max="14094" width="11.140625" style="446" bestFit="1" customWidth="1"/>
    <col min="14095" max="14326" width="10.5703125" style="446"/>
    <col min="14327" max="14334" width="0" style="446" hidden="1" customWidth="1"/>
    <col min="14335" max="14337" width="3.7109375" style="446" customWidth="1"/>
    <col min="14338" max="14338" width="12.7109375" style="446" customWidth="1"/>
    <col min="14339" max="14339" width="47.42578125" style="446" customWidth="1"/>
    <col min="14340" max="14340" width="0" style="446" hidden="1" customWidth="1"/>
    <col min="14341" max="14341" width="24.7109375" style="446" customWidth="1"/>
    <col min="14342" max="14342" width="14.7109375" style="446" customWidth="1"/>
    <col min="14343" max="14344" width="15.7109375" style="446" customWidth="1"/>
    <col min="14345" max="14345" width="11.7109375" style="446" customWidth="1"/>
    <col min="14346" max="14346" width="6.42578125" style="446" bestFit="1" customWidth="1"/>
    <col min="14347" max="14347" width="11.7109375" style="446" customWidth="1"/>
    <col min="14348" max="14348" width="0" style="446" hidden="1" customWidth="1"/>
    <col min="14349" max="14349" width="3.7109375" style="446" customWidth="1"/>
    <col min="14350" max="14350" width="11.140625" style="446" bestFit="1" customWidth="1"/>
    <col min="14351" max="14582" width="10.5703125" style="446"/>
    <col min="14583" max="14590" width="0" style="446" hidden="1" customWidth="1"/>
    <col min="14591" max="14593" width="3.7109375" style="446" customWidth="1"/>
    <col min="14594" max="14594" width="12.7109375" style="446" customWidth="1"/>
    <col min="14595" max="14595" width="47.42578125" style="446" customWidth="1"/>
    <col min="14596" max="14596" width="0" style="446" hidden="1" customWidth="1"/>
    <col min="14597" max="14597" width="24.7109375" style="446" customWidth="1"/>
    <col min="14598" max="14598" width="14.7109375" style="446" customWidth="1"/>
    <col min="14599" max="14600" width="15.7109375" style="446" customWidth="1"/>
    <col min="14601" max="14601" width="11.7109375" style="446" customWidth="1"/>
    <col min="14602" max="14602" width="6.42578125" style="446" bestFit="1" customWidth="1"/>
    <col min="14603" max="14603" width="11.7109375" style="446" customWidth="1"/>
    <col min="14604" max="14604" width="0" style="446" hidden="1" customWidth="1"/>
    <col min="14605" max="14605" width="3.7109375" style="446" customWidth="1"/>
    <col min="14606" max="14606" width="11.140625" style="446" bestFit="1" customWidth="1"/>
    <col min="14607" max="14838" width="10.5703125" style="446"/>
    <col min="14839" max="14846" width="0" style="446" hidden="1" customWidth="1"/>
    <col min="14847" max="14849" width="3.7109375" style="446" customWidth="1"/>
    <col min="14850" max="14850" width="12.7109375" style="446" customWidth="1"/>
    <col min="14851" max="14851" width="47.42578125" style="446" customWidth="1"/>
    <col min="14852" max="14852" width="0" style="446" hidden="1" customWidth="1"/>
    <col min="14853" max="14853" width="24.7109375" style="446" customWidth="1"/>
    <col min="14854" max="14854" width="14.7109375" style="446" customWidth="1"/>
    <col min="14855" max="14856" width="15.7109375" style="446" customWidth="1"/>
    <col min="14857" max="14857" width="11.7109375" style="446" customWidth="1"/>
    <col min="14858" max="14858" width="6.42578125" style="446" bestFit="1" customWidth="1"/>
    <col min="14859" max="14859" width="11.7109375" style="446" customWidth="1"/>
    <col min="14860" max="14860" width="0" style="446" hidden="1" customWidth="1"/>
    <col min="14861" max="14861" width="3.7109375" style="446" customWidth="1"/>
    <col min="14862" max="14862" width="11.140625" style="446" bestFit="1" customWidth="1"/>
    <col min="14863" max="15094" width="10.5703125" style="446"/>
    <col min="15095" max="15102" width="0" style="446" hidden="1" customWidth="1"/>
    <col min="15103" max="15105" width="3.7109375" style="446" customWidth="1"/>
    <col min="15106" max="15106" width="12.7109375" style="446" customWidth="1"/>
    <col min="15107" max="15107" width="47.42578125" style="446" customWidth="1"/>
    <col min="15108" max="15108" width="0" style="446" hidden="1" customWidth="1"/>
    <col min="15109" max="15109" width="24.7109375" style="446" customWidth="1"/>
    <col min="15110" max="15110" width="14.7109375" style="446" customWidth="1"/>
    <col min="15111" max="15112" width="15.7109375" style="446" customWidth="1"/>
    <col min="15113" max="15113" width="11.7109375" style="446" customWidth="1"/>
    <col min="15114" max="15114" width="6.42578125" style="446" bestFit="1" customWidth="1"/>
    <col min="15115" max="15115" width="11.7109375" style="446" customWidth="1"/>
    <col min="15116" max="15116" width="0" style="446" hidden="1" customWidth="1"/>
    <col min="15117" max="15117" width="3.7109375" style="446" customWidth="1"/>
    <col min="15118" max="15118" width="11.140625" style="446" bestFit="1" customWidth="1"/>
    <col min="15119" max="15350" width="10.5703125" style="446"/>
    <col min="15351" max="15358" width="0" style="446" hidden="1" customWidth="1"/>
    <col min="15359" max="15361" width="3.7109375" style="446" customWidth="1"/>
    <col min="15362" max="15362" width="12.7109375" style="446" customWidth="1"/>
    <col min="15363" max="15363" width="47.42578125" style="446" customWidth="1"/>
    <col min="15364" max="15364" width="0" style="446" hidden="1" customWidth="1"/>
    <col min="15365" max="15365" width="24.7109375" style="446" customWidth="1"/>
    <col min="15366" max="15366" width="14.7109375" style="446" customWidth="1"/>
    <col min="15367" max="15368" width="15.7109375" style="446" customWidth="1"/>
    <col min="15369" max="15369" width="11.7109375" style="446" customWidth="1"/>
    <col min="15370" max="15370" width="6.42578125" style="446" bestFit="1" customWidth="1"/>
    <col min="15371" max="15371" width="11.7109375" style="446" customWidth="1"/>
    <col min="15372" max="15372" width="0" style="446" hidden="1" customWidth="1"/>
    <col min="15373" max="15373" width="3.7109375" style="446" customWidth="1"/>
    <col min="15374" max="15374" width="11.140625" style="446" bestFit="1" customWidth="1"/>
    <col min="15375" max="15606" width="10.5703125" style="446"/>
    <col min="15607" max="15614" width="0" style="446" hidden="1" customWidth="1"/>
    <col min="15615" max="15617" width="3.7109375" style="446" customWidth="1"/>
    <col min="15618" max="15618" width="12.7109375" style="446" customWidth="1"/>
    <col min="15619" max="15619" width="47.42578125" style="446" customWidth="1"/>
    <col min="15620" max="15620" width="0" style="446" hidden="1" customWidth="1"/>
    <col min="15621" max="15621" width="24.7109375" style="446" customWidth="1"/>
    <col min="15622" max="15622" width="14.7109375" style="446" customWidth="1"/>
    <col min="15623" max="15624" width="15.7109375" style="446" customWidth="1"/>
    <col min="15625" max="15625" width="11.7109375" style="446" customWidth="1"/>
    <col min="15626" max="15626" width="6.42578125" style="446" bestFit="1" customWidth="1"/>
    <col min="15627" max="15627" width="11.7109375" style="446" customWidth="1"/>
    <col min="15628" max="15628" width="0" style="446" hidden="1" customWidth="1"/>
    <col min="15629" max="15629" width="3.7109375" style="446" customWidth="1"/>
    <col min="15630" max="15630" width="11.140625" style="446" bestFit="1" customWidth="1"/>
    <col min="15631" max="15862" width="10.5703125" style="446"/>
    <col min="15863" max="15870" width="0" style="446" hidden="1" customWidth="1"/>
    <col min="15871" max="15873" width="3.7109375" style="446" customWidth="1"/>
    <col min="15874" max="15874" width="12.7109375" style="446" customWidth="1"/>
    <col min="15875" max="15875" width="47.42578125" style="446" customWidth="1"/>
    <col min="15876" max="15876" width="0" style="446" hidden="1" customWidth="1"/>
    <col min="15877" max="15877" width="24.7109375" style="446" customWidth="1"/>
    <col min="15878" max="15878" width="14.7109375" style="446" customWidth="1"/>
    <col min="15879" max="15880" width="15.7109375" style="446" customWidth="1"/>
    <col min="15881" max="15881" width="11.7109375" style="446" customWidth="1"/>
    <col min="15882" max="15882" width="6.42578125" style="446" bestFit="1" customWidth="1"/>
    <col min="15883" max="15883" width="11.7109375" style="446" customWidth="1"/>
    <col min="15884" max="15884" width="0" style="446" hidden="1" customWidth="1"/>
    <col min="15885" max="15885" width="3.7109375" style="446" customWidth="1"/>
    <col min="15886" max="15886" width="11.140625" style="446" bestFit="1" customWidth="1"/>
    <col min="15887" max="16118" width="10.5703125" style="446"/>
    <col min="16119" max="16126" width="0" style="446" hidden="1" customWidth="1"/>
    <col min="16127" max="16129" width="3.7109375" style="446" customWidth="1"/>
    <col min="16130" max="16130" width="12.7109375" style="446" customWidth="1"/>
    <col min="16131" max="16131" width="47.42578125" style="446" customWidth="1"/>
    <col min="16132" max="16132" width="0" style="446" hidden="1" customWidth="1"/>
    <col min="16133" max="16133" width="24.7109375" style="446" customWidth="1"/>
    <col min="16134" max="16134" width="14.7109375" style="446" customWidth="1"/>
    <col min="16135" max="16136" width="15.7109375" style="446" customWidth="1"/>
    <col min="16137" max="16137" width="11.7109375" style="446" customWidth="1"/>
    <col min="16138" max="16138" width="6.42578125" style="446" bestFit="1" customWidth="1"/>
    <col min="16139" max="16139" width="11.7109375" style="446" customWidth="1"/>
    <col min="16140" max="16140" width="0" style="446" hidden="1" customWidth="1"/>
    <col min="16141" max="16141" width="3.7109375" style="446" customWidth="1"/>
    <col min="16142" max="16142" width="11.140625" style="446" bestFit="1" customWidth="1"/>
    <col min="16143" max="16384" width="10.5703125" style="446"/>
  </cols>
  <sheetData>
    <row r="1" spans="1:29" hidden="1"/>
    <row r="2" spans="1:29" hidden="1"/>
    <row r="3" spans="1:29" hidden="1"/>
    <row r="4" spans="1:29" ht="3" customHeight="1">
      <c r="J4" s="451"/>
      <c r="K4" s="451"/>
      <c r="L4" s="447"/>
      <c r="M4" s="447"/>
      <c r="N4" s="447"/>
      <c r="O4" s="454"/>
      <c r="P4" s="454"/>
      <c r="Q4" s="454"/>
      <c r="R4" s="454"/>
      <c r="S4" s="454"/>
      <c r="T4" s="454"/>
      <c r="U4" s="454"/>
      <c r="V4" s="447"/>
    </row>
    <row r="5" spans="1:29" ht="22.5" customHeight="1">
      <c r="J5" s="451"/>
      <c r="K5" s="451"/>
      <c r="L5" s="1301" t="s">
        <v>744</v>
      </c>
      <c r="M5" s="1301"/>
      <c r="N5" s="1301"/>
      <c r="O5" s="1301"/>
      <c r="P5" s="1301"/>
      <c r="Q5" s="1301"/>
      <c r="R5" s="1301"/>
      <c r="S5" s="1301"/>
      <c r="T5" s="1301"/>
      <c r="U5" s="548"/>
      <c r="V5" s="467"/>
    </row>
    <row r="6" spans="1:29" ht="3" customHeight="1">
      <c r="J6" s="451"/>
      <c r="K6" s="451"/>
      <c r="L6" s="447"/>
      <c r="M6" s="447"/>
      <c r="N6" s="447"/>
      <c r="O6" s="450"/>
      <c r="P6" s="450"/>
      <c r="Q6" s="450"/>
      <c r="R6" s="450"/>
      <c r="S6" s="450"/>
      <c r="T6" s="450"/>
      <c r="U6" s="447"/>
    </row>
    <row r="7" spans="1:29" s="746" customFormat="1" ht="5.25" hidden="1">
      <c r="A7" s="1121"/>
      <c r="B7" s="1121"/>
      <c r="C7" s="1121"/>
      <c r="D7" s="1121"/>
      <c r="E7" s="1121"/>
      <c r="F7" s="1121"/>
      <c r="G7" s="1121"/>
      <c r="H7" s="1121"/>
      <c r="L7" s="1172"/>
      <c r="M7" s="1046"/>
      <c r="O7" s="1277"/>
      <c r="P7" s="1277"/>
      <c r="Q7" s="1277"/>
      <c r="R7" s="1277"/>
      <c r="S7" s="1277"/>
      <c r="T7" s="1277"/>
      <c r="U7" s="780"/>
      <c r="V7" s="780"/>
      <c r="X7" s="1121"/>
      <c r="Y7" s="1121"/>
      <c r="Z7" s="1121"/>
      <c r="AA7" s="1121"/>
      <c r="AB7" s="1121"/>
    </row>
    <row r="8" spans="1:29" s="539" customFormat="1" ht="18.75">
      <c r="A8" s="559"/>
      <c r="B8" s="559"/>
      <c r="C8" s="559"/>
      <c r="D8" s="559"/>
      <c r="E8" s="559"/>
      <c r="F8" s="559"/>
      <c r="G8" s="559"/>
      <c r="H8" s="559"/>
      <c r="L8" s="469"/>
      <c r="M8" s="586" t="str">
        <f>"Дата подачи заявления об "&amp;IF(datePr_ch="","утверждении","изменении") &amp; " тарифов"</f>
        <v>Дата подачи заявления об утверждении тарифов</v>
      </c>
      <c r="N8" s="1125"/>
      <c r="O8" s="1278" t="str">
        <f>IF(datePr_ch="",IF(datePr="","",datePr),datePr_ch)</f>
        <v>25.04.2022</v>
      </c>
      <c r="P8" s="1278"/>
      <c r="Q8" s="1278"/>
      <c r="R8" s="1278"/>
      <c r="S8" s="1278"/>
      <c r="T8" s="1278"/>
      <c r="U8" s="635"/>
      <c r="Y8" s="961"/>
      <c r="Z8" s="559"/>
      <c r="AA8" s="559"/>
      <c r="AB8" s="559"/>
      <c r="AC8" s="559"/>
    </row>
    <row r="9" spans="1:29" s="461" customFormat="1" ht="18.75">
      <c r="A9" s="475"/>
      <c r="B9" s="475"/>
      <c r="C9" s="475"/>
      <c r="D9" s="475"/>
      <c r="E9" s="475"/>
      <c r="F9" s="475"/>
      <c r="G9" s="475"/>
      <c r="H9" s="475"/>
      <c r="L9" s="522"/>
      <c r="M9" s="586" t="str">
        <f>"Номер подачи заявления об "&amp;IF(numberPr_ch="","утверждении","изменении") &amp; " тарифов"</f>
        <v>Номер подачи заявления об утверждении тарифов</v>
      </c>
      <c r="N9" s="1125"/>
      <c r="O9" s="1278" t="str">
        <f>IF(numberPr_ch="",IF(numberPr="","",numberPr),numberPr_ch)</f>
        <v>031/СН/2022</v>
      </c>
      <c r="P9" s="1278"/>
      <c r="Q9" s="1278"/>
      <c r="R9" s="1278"/>
      <c r="S9" s="1278"/>
      <c r="T9" s="1278"/>
      <c r="U9" s="635"/>
      <c r="Y9" s="961"/>
      <c r="Z9" s="475"/>
      <c r="AA9" s="475"/>
      <c r="AB9" s="475"/>
      <c r="AC9" s="475"/>
    </row>
    <row r="10" spans="1:29" s="746" customFormat="1" ht="5.25" hidden="1">
      <c r="A10" s="1121"/>
      <c r="B10" s="1121"/>
      <c r="C10" s="1121"/>
      <c r="D10" s="1121"/>
      <c r="E10" s="1121"/>
      <c r="F10" s="1121"/>
      <c r="G10" s="1121"/>
      <c r="H10" s="1121"/>
      <c r="L10" s="1172"/>
      <c r="M10" s="1046"/>
      <c r="O10" s="1277"/>
      <c r="P10" s="1277"/>
      <c r="Q10" s="1277"/>
      <c r="R10" s="1277"/>
      <c r="S10" s="1277"/>
      <c r="T10" s="1277"/>
      <c r="U10" s="780"/>
      <c r="V10" s="780"/>
      <c r="X10" s="1121"/>
      <c r="Y10" s="1121"/>
      <c r="Z10" s="1121"/>
      <c r="AA10" s="1121"/>
      <c r="AB10" s="1121"/>
    </row>
    <row r="11" spans="1:29" s="582" customFormat="1" ht="18.75" hidden="1">
      <c r="A11" s="583"/>
      <c r="B11" s="583"/>
      <c r="C11" s="583"/>
      <c r="D11" s="583"/>
      <c r="E11" s="583"/>
      <c r="F11" s="583"/>
      <c r="G11" s="583"/>
      <c r="H11" s="583"/>
      <c r="L11" s="715"/>
      <c r="M11" s="713"/>
      <c r="O11" s="712"/>
      <c r="P11" s="712"/>
      <c r="Q11" s="734" t="s">
        <v>635</v>
      </c>
      <c r="R11" s="734" t="s">
        <v>636</v>
      </c>
      <c r="S11" s="712"/>
      <c r="T11" s="712"/>
      <c r="U11" s="635"/>
      <c r="Y11" s="736"/>
      <c r="Z11" s="583"/>
      <c r="AA11" s="583"/>
      <c r="AB11" s="583"/>
      <c r="AC11" s="583"/>
    </row>
    <row r="12" spans="1:29" s="461" customFormat="1" ht="11.25" hidden="1">
      <c r="A12" s="475"/>
      <c r="B12" s="475"/>
      <c r="C12" s="475"/>
      <c r="D12" s="475"/>
      <c r="E12" s="475"/>
      <c r="F12" s="475"/>
      <c r="G12" s="475"/>
      <c r="H12" s="475"/>
      <c r="L12" s="1302"/>
      <c r="M12" s="1302"/>
      <c r="N12" s="458"/>
      <c r="O12" s="730"/>
      <c r="P12" s="730"/>
      <c r="Q12" s="730"/>
      <c r="R12" s="730"/>
      <c r="S12" s="730"/>
      <c r="T12" s="730"/>
      <c r="U12" s="456"/>
      <c r="V12" s="473" t="s">
        <v>371</v>
      </c>
      <c r="Y12" s="961"/>
      <c r="Z12" s="475"/>
      <c r="AA12" s="475"/>
      <c r="AB12" s="475"/>
      <c r="AC12" s="475"/>
    </row>
    <row r="13" spans="1:29" ht="15" customHeight="1">
      <c r="J13" s="451"/>
      <c r="K13" s="451"/>
      <c r="L13" s="447"/>
      <c r="M13" s="447"/>
      <c r="N13" s="447"/>
      <c r="O13" s="568"/>
      <c r="P13" s="568"/>
      <c r="Q13" s="1318"/>
      <c r="R13" s="1318"/>
      <c r="S13" s="1318"/>
      <c r="T13" s="1318"/>
      <c r="U13" s="1318"/>
      <c r="V13" s="1318"/>
    </row>
    <row r="14" spans="1:29">
      <c r="J14" s="451"/>
      <c r="K14" s="451"/>
      <c r="L14" s="1231" t="s">
        <v>445</v>
      </c>
      <c r="M14" s="1231"/>
      <c r="N14" s="1231"/>
      <c r="O14" s="1231"/>
      <c r="P14" s="1231"/>
      <c r="Q14" s="1231"/>
      <c r="R14" s="1231"/>
      <c r="S14" s="1231"/>
      <c r="T14" s="1231"/>
      <c r="U14" s="1231"/>
      <c r="V14" s="1231"/>
      <c r="W14" s="1231"/>
      <c r="X14" s="1231" t="s">
        <v>446</v>
      </c>
    </row>
    <row r="15" spans="1:29" ht="14.25" customHeight="1">
      <c r="J15" s="451"/>
      <c r="K15" s="451"/>
      <c r="L15" s="1285" t="s">
        <v>91</v>
      </c>
      <c r="M15" s="1285" t="s">
        <v>595</v>
      </c>
      <c r="N15" s="504"/>
      <c r="O15" s="1285" t="s">
        <v>596</v>
      </c>
      <c r="P15" s="1336" t="s">
        <v>597</v>
      </c>
      <c r="Q15" s="1336" t="s">
        <v>604</v>
      </c>
      <c r="R15" s="1336"/>
      <c r="S15" s="1336"/>
      <c r="T15" s="1336"/>
      <c r="U15" s="1336"/>
      <c r="V15" s="1285" t="s">
        <v>339</v>
      </c>
      <c r="W15" s="1317" t="s">
        <v>274</v>
      </c>
      <c r="X15" s="1231"/>
    </row>
    <row r="16" spans="1:29" s="493" customFormat="1" ht="25.5" customHeight="1">
      <c r="A16" s="554"/>
      <c r="B16" s="554"/>
      <c r="C16" s="554"/>
      <c r="D16" s="554"/>
      <c r="E16" s="554"/>
      <c r="F16" s="554"/>
      <c r="G16" s="560"/>
      <c r="H16" s="560"/>
      <c r="I16" s="501"/>
      <c r="J16" s="499"/>
      <c r="K16" s="499"/>
      <c r="L16" s="1285"/>
      <c r="M16" s="1285"/>
      <c r="N16" s="504"/>
      <c r="O16" s="1285"/>
      <c r="P16" s="1336"/>
      <c r="Q16" s="1336" t="s">
        <v>621</v>
      </c>
      <c r="R16" s="1336"/>
      <c r="S16" s="1325" t="s">
        <v>615</v>
      </c>
      <c r="T16" s="1325"/>
      <c r="U16" s="1325"/>
      <c r="V16" s="1285"/>
      <c r="W16" s="1317"/>
      <c r="X16" s="1231"/>
      <c r="Y16" s="956"/>
      <c r="Z16" s="554"/>
      <c r="AA16" s="554"/>
      <c r="AB16" s="554"/>
      <c r="AC16" s="554"/>
    </row>
    <row r="17" spans="1:29" ht="14.25" customHeight="1">
      <c r="J17" s="451"/>
      <c r="K17" s="451"/>
      <c r="L17" s="1285"/>
      <c r="M17" s="1285"/>
      <c r="N17" s="504"/>
      <c r="O17" s="1285"/>
      <c r="P17" s="1336"/>
      <c r="Q17" s="504" t="s">
        <v>619</v>
      </c>
      <c r="R17" s="504" t="s">
        <v>620</v>
      </c>
      <c r="S17" s="506" t="s">
        <v>273</v>
      </c>
      <c r="T17" s="1327" t="s">
        <v>272</v>
      </c>
      <c r="U17" s="1327"/>
      <c r="V17" s="1285"/>
      <c r="W17" s="1317"/>
      <c r="X17" s="1231"/>
    </row>
    <row r="18" spans="1:29">
      <c r="J18" s="451"/>
      <c r="K18" s="459">
        <v>1</v>
      </c>
      <c r="L18" s="448" t="s">
        <v>92</v>
      </c>
      <c r="M18" s="448" t="s">
        <v>48</v>
      </c>
      <c r="N18" s="466" t="s">
        <v>48</v>
      </c>
      <c r="O18" s="457">
        <f t="shared" ref="O18:T18" ca="1" si="0">OFFSET(O18,0,-1)+1</f>
        <v>3</v>
      </c>
      <c r="P18" s="457">
        <f t="shared" ca="1" si="0"/>
        <v>4</v>
      </c>
      <c r="Q18" s="457">
        <f t="shared" ca="1" si="0"/>
        <v>5</v>
      </c>
      <c r="R18" s="457">
        <f t="shared" ca="1" si="0"/>
        <v>6</v>
      </c>
      <c r="S18" s="457">
        <f t="shared" ca="1" si="0"/>
        <v>7</v>
      </c>
      <c r="T18" s="1337">
        <f t="shared" ca="1" si="0"/>
        <v>8</v>
      </c>
      <c r="U18" s="1337"/>
      <c r="V18" s="457">
        <f ca="1">OFFSET(V18,0,-2)+1</f>
        <v>9</v>
      </c>
      <c r="W18" s="493"/>
      <c r="X18" s="457">
        <f ca="1">OFFSET(X18,0,-2)+1</f>
        <v>10</v>
      </c>
    </row>
    <row r="19" spans="1:29" ht="22.5">
      <c r="A19" s="1304">
        <v>1</v>
      </c>
      <c r="B19" s="928"/>
      <c r="C19" s="928"/>
      <c r="D19" s="928"/>
      <c r="E19" s="928"/>
      <c r="F19" s="928"/>
      <c r="G19" s="929"/>
      <c r="H19" s="929"/>
      <c r="I19" s="931"/>
      <c r="J19" s="923"/>
      <c r="K19" s="923"/>
      <c r="L19" s="562">
        <f>mergeValue(A19)</f>
        <v>1</v>
      </c>
      <c r="M19" s="610" t="s">
        <v>19</v>
      </c>
      <c r="N19" s="549"/>
      <c r="O19" s="1316"/>
      <c r="P19" s="1316"/>
      <c r="Q19" s="1316"/>
      <c r="R19" s="1316"/>
      <c r="S19" s="1316"/>
      <c r="T19" s="1316"/>
      <c r="U19" s="1316"/>
      <c r="V19" s="1316"/>
      <c r="W19" s="1316"/>
      <c r="X19" s="550" t="s">
        <v>718</v>
      </c>
    </row>
    <row r="20" spans="1:29" ht="22.5">
      <c r="A20" s="1304"/>
      <c r="B20" s="1304">
        <v>1</v>
      </c>
      <c r="C20" s="928"/>
      <c r="D20" s="928"/>
      <c r="E20" s="928"/>
      <c r="F20" s="928"/>
      <c r="G20" s="933"/>
      <c r="H20" s="930"/>
      <c r="I20" s="935"/>
      <c r="J20" s="920"/>
      <c r="K20" s="919"/>
      <c r="L20" s="562" t="str">
        <f>mergeValue(A20) &amp;"."&amp; mergeValue(B20)</f>
        <v>1.1</v>
      </c>
      <c r="M20" s="516" t="s">
        <v>15</v>
      </c>
      <c r="N20" s="549"/>
      <c r="O20" s="1316"/>
      <c r="P20" s="1316"/>
      <c r="Q20" s="1316"/>
      <c r="R20" s="1316"/>
      <c r="S20" s="1316"/>
      <c r="T20" s="1316"/>
      <c r="U20" s="1316"/>
      <c r="V20" s="1316"/>
      <c r="W20" s="1316"/>
      <c r="X20" s="550" t="s">
        <v>459</v>
      </c>
    </row>
    <row r="21" spans="1:29" ht="22.5">
      <c r="A21" s="1304"/>
      <c r="B21" s="1304"/>
      <c r="C21" s="1304">
        <v>1</v>
      </c>
      <c r="D21" s="928"/>
      <c r="E21" s="928"/>
      <c r="F21" s="928"/>
      <c r="G21" s="933"/>
      <c r="H21" s="930"/>
      <c r="I21" s="936"/>
      <c r="J21" s="920"/>
      <c r="K21" s="919"/>
      <c r="L21" s="562" t="str">
        <f>mergeValue(A21) &amp;"."&amp; mergeValue(B21)&amp;"."&amp; mergeValue(C21)</f>
        <v>1.1.1</v>
      </c>
      <c r="M21" s="517" t="s">
        <v>7</v>
      </c>
      <c r="N21" s="549"/>
      <c r="O21" s="1316"/>
      <c r="P21" s="1316"/>
      <c r="Q21" s="1316"/>
      <c r="R21" s="1316"/>
      <c r="S21" s="1316"/>
      <c r="T21" s="1316"/>
      <c r="U21" s="1316"/>
      <c r="V21" s="1316"/>
      <c r="W21" s="1316"/>
      <c r="X21" s="550" t="s">
        <v>600</v>
      </c>
    </row>
    <row r="22" spans="1:29">
      <c r="A22" s="1304"/>
      <c r="B22" s="1304"/>
      <c r="C22" s="1304"/>
      <c r="D22" s="1304">
        <v>1</v>
      </c>
      <c r="E22" s="928"/>
      <c r="F22" s="928"/>
      <c r="G22" s="933"/>
      <c r="H22" s="930"/>
      <c r="I22" s="936"/>
      <c r="J22" s="934"/>
      <c r="K22" s="919"/>
      <c r="L22" s="562" t="str">
        <f>mergeValue(A22) &amp;"."&amp; mergeValue(B22)&amp;"."&amp; mergeValue(C22)&amp;"."&amp; mergeValue(D22)</f>
        <v>1.1.1.1</v>
      </c>
      <c r="M22" s="518" t="s">
        <v>21</v>
      </c>
      <c r="N22" s="549"/>
      <c r="O22" s="1316"/>
      <c r="P22" s="1316"/>
      <c r="Q22" s="1316"/>
      <c r="R22" s="1316"/>
      <c r="S22" s="1316"/>
      <c r="T22" s="1316"/>
      <c r="U22" s="1316"/>
      <c r="V22" s="1316"/>
      <c r="W22" s="1316"/>
      <c r="X22" s="968" t="s">
        <v>623</v>
      </c>
    </row>
    <row r="23" spans="1:29" ht="42.95" customHeight="1">
      <c r="A23" s="1304"/>
      <c r="B23" s="1304"/>
      <c r="C23" s="1304"/>
      <c r="D23" s="1304"/>
      <c r="E23" s="928">
        <v>1</v>
      </c>
      <c r="F23" s="928"/>
      <c r="G23" s="933"/>
      <c r="H23" s="930"/>
      <c r="I23" s="936"/>
      <c r="J23" s="934"/>
      <c r="K23" s="924"/>
      <c r="L23" s="562" t="str">
        <f>mergeValue(A23) &amp;"."&amp; mergeValue(B23)&amp;"."&amp; mergeValue(C23)&amp;"."&amp; mergeValue(D23)&amp;"."&amp; mergeValue(E23)</f>
        <v>1.1.1.1.1</v>
      </c>
      <c r="M23" s="1019"/>
      <c r="N23" s="512"/>
      <c r="O23" s="1021"/>
      <c r="P23" s="1022"/>
      <c r="Q23" s="1178"/>
      <c r="R23" s="1178"/>
      <c r="S23" s="1176"/>
      <c r="T23" s="619" t="s">
        <v>83</v>
      </c>
      <c r="U23" s="1176"/>
      <c r="V23" s="737" t="s">
        <v>84</v>
      </c>
      <c r="W23" s="787"/>
      <c r="X23" s="1274" t="s">
        <v>748</v>
      </c>
      <c r="Y23" s="956" t="str">
        <f>strCheckDateTwo(N23:W23)</f>
        <v/>
      </c>
    </row>
    <row r="24" spans="1:29" hidden="1">
      <c r="A24" s="1304"/>
      <c r="B24" s="1304"/>
      <c r="C24" s="1304"/>
      <c r="D24" s="1304"/>
      <c r="E24" s="928"/>
      <c r="F24" s="928"/>
      <c r="G24" s="933"/>
      <c r="H24" s="930"/>
      <c r="I24" s="936"/>
      <c r="J24" s="934"/>
      <c r="K24" s="924"/>
      <c r="L24" s="600"/>
      <c r="M24" s="531"/>
      <c r="N24" s="615"/>
      <c r="O24" s="615"/>
      <c r="P24" s="615"/>
      <c r="Q24" s="615"/>
      <c r="R24" s="553" t="str">
        <f>S23 &amp; "-" &amp; U23</f>
        <v>-</v>
      </c>
      <c r="S24" s="482"/>
      <c r="T24" s="555"/>
      <c r="U24" s="482"/>
      <c r="V24" s="615"/>
      <c r="W24" s="786"/>
      <c r="X24" s="1275"/>
    </row>
    <row r="25" spans="1:29" ht="15" customHeight="1">
      <c r="A25" s="1304"/>
      <c r="B25" s="1304"/>
      <c r="C25" s="1304"/>
      <c r="D25" s="1304"/>
      <c r="E25" s="928"/>
      <c r="F25" s="928"/>
      <c r="G25" s="933"/>
      <c r="H25" s="930"/>
      <c r="I25" s="936"/>
      <c r="J25" s="934"/>
      <c r="K25" s="924"/>
      <c r="L25" s="508"/>
      <c r="M25" s="521" t="s">
        <v>5</v>
      </c>
      <c r="N25" s="519"/>
      <c r="O25" s="515"/>
      <c r="P25" s="515"/>
      <c r="Q25" s="515"/>
      <c r="R25" s="515"/>
      <c r="S25" s="542"/>
      <c r="T25" s="534"/>
      <c r="U25" s="533"/>
      <c r="V25" s="519"/>
      <c r="W25" s="519"/>
      <c r="X25" s="1276"/>
    </row>
    <row r="26" spans="1:29" s="445" customFormat="1" ht="15" customHeight="1">
      <c r="A26" s="1304"/>
      <c r="B26" s="1304"/>
      <c r="C26" s="1304"/>
      <c r="D26" s="932"/>
      <c r="E26" s="932"/>
      <c r="F26" s="932"/>
      <c r="G26" s="933"/>
      <c r="H26" s="932"/>
      <c r="I26" s="936"/>
      <c r="J26" s="922"/>
      <c r="K26" s="926"/>
      <c r="L26" s="508"/>
      <c r="M26" s="520" t="s">
        <v>16</v>
      </c>
      <c r="N26" s="519"/>
      <c r="O26" s="515"/>
      <c r="P26" s="515"/>
      <c r="Q26" s="515"/>
      <c r="R26" s="515"/>
      <c r="S26" s="542"/>
      <c r="T26" s="534"/>
      <c r="U26" s="533"/>
      <c r="V26" s="519"/>
      <c r="W26" s="534"/>
      <c r="X26" s="952"/>
      <c r="Y26" s="1024"/>
      <c r="Z26" s="471"/>
      <c r="AA26" s="471"/>
      <c r="AB26" s="471"/>
      <c r="AC26" s="471"/>
    </row>
    <row r="27" spans="1:29" s="445" customFormat="1" ht="15" customHeight="1">
      <c r="A27" s="1304"/>
      <c r="B27" s="1304"/>
      <c r="C27" s="932"/>
      <c r="D27" s="932"/>
      <c r="E27" s="932"/>
      <c r="F27" s="932"/>
      <c r="G27" s="933"/>
      <c r="H27" s="932"/>
      <c r="I27" s="927"/>
      <c r="J27" s="922"/>
      <c r="K27" s="926"/>
      <c r="L27" s="508"/>
      <c r="M27" s="519" t="s">
        <v>17</v>
      </c>
      <c r="N27" s="519"/>
      <c r="O27" s="515"/>
      <c r="P27" s="515"/>
      <c r="Q27" s="515"/>
      <c r="R27" s="515"/>
      <c r="S27" s="542"/>
      <c r="T27" s="534"/>
      <c r="U27" s="533"/>
      <c r="V27" s="519"/>
      <c r="W27" s="534"/>
      <c r="X27" s="530"/>
      <c r="Y27" s="1024"/>
      <c r="Z27" s="471"/>
      <c r="AA27" s="471"/>
      <c r="AB27" s="471"/>
      <c r="AC27" s="471"/>
    </row>
    <row r="28" spans="1:29" s="445" customFormat="1" ht="15" customHeight="1">
      <c r="A28" s="1304"/>
      <c r="B28" s="932"/>
      <c r="C28" s="932"/>
      <c r="D28" s="932"/>
      <c r="E28" s="932"/>
      <c r="F28" s="932"/>
      <c r="G28" s="933"/>
      <c r="H28" s="932"/>
      <c r="I28" s="927"/>
      <c r="J28" s="922"/>
      <c r="K28" s="926"/>
      <c r="L28" s="508"/>
      <c r="M28" s="528" t="s">
        <v>18</v>
      </c>
      <c r="N28" s="519"/>
      <c r="O28" s="515"/>
      <c r="P28" s="515"/>
      <c r="Q28" s="515"/>
      <c r="R28" s="515"/>
      <c r="S28" s="542"/>
      <c r="T28" s="534"/>
      <c r="U28" s="533"/>
      <c r="V28" s="519"/>
      <c r="W28" s="534"/>
      <c r="X28" s="530"/>
      <c r="Y28" s="1024"/>
      <c r="Z28" s="471"/>
      <c r="AA28" s="471"/>
      <c r="AB28" s="471"/>
      <c r="AC28" s="471"/>
    </row>
    <row r="29" spans="1:29" s="445" customFormat="1" ht="15" customHeight="1">
      <c r="A29" s="918"/>
      <c r="B29" s="918"/>
      <c r="C29" s="918"/>
      <c r="D29" s="918"/>
      <c r="E29" s="918"/>
      <c r="F29" s="918"/>
      <c r="G29" s="925"/>
      <c r="H29" s="926"/>
      <c r="I29" s="921"/>
      <c r="J29" s="922"/>
      <c r="K29" s="918"/>
      <c r="L29" s="508"/>
      <c r="M29" s="535" t="s">
        <v>308</v>
      </c>
      <c r="N29" s="519"/>
      <c r="O29" s="515"/>
      <c r="P29" s="515"/>
      <c r="Q29" s="515"/>
      <c r="R29" s="515"/>
      <c r="S29" s="542"/>
      <c r="T29" s="534"/>
      <c r="U29" s="533"/>
      <c r="V29" s="519"/>
      <c r="W29" s="534"/>
      <c r="X29" s="530"/>
      <c r="Y29" s="1024"/>
      <c r="Z29" s="471"/>
      <c r="AA29" s="471"/>
      <c r="AB29" s="471"/>
      <c r="AC29" s="471"/>
    </row>
    <row r="30" spans="1:29" ht="3" customHeight="1"/>
    <row r="31" spans="1:29" ht="96" customHeight="1">
      <c r="L31" s="1">
        <v>1</v>
      </c>
      <c r="M31" s="1267" t="s">
        <v>749</v>
      </c>
      <c r="N31" s="1267"/>
      <c r="O31" s="1267"/>
      <c r="P31" s="1267"/>
      <c r="Q31" s="1267"/>
      <c r="R31" s="1267"/>
      <c r="S31" s="1267"/>
      <c r="T31" s="1267"/>
      <c r="U31" s="1267"/>
      <c r="V31" s="1267"/>
      <c r="W31" s="1267"/>
      <c r="X31" s="1267"/>
      <c r="Y31" s="1044"/>
      <c r="Z31" s="486"/>
      <c r="AA31" s="486"/>
      <c r="AB31" s="486"/>
      <c r="AC31" s="486"/>
    </row>
    <row r="32" spans="1:29">
      <c r="M32" s="485"/>
      <c r="N32" s="485"/>
      <c r="O32" s="485"/>
      <c r="P32" s="485"/>
      <c r="Q32" s="485"/>
      <c r="R32" s="485"/>
      <c r="S32" s="485"/>
      <c r="T32" s="485"/>
      <c r="U32" s="485"/>
      <c r="V32" s="485"/>
      <c r="W32" s="485"/>
      <c r="X32" s="485"/>
      <c r="Y32" s="962"/>
      <c r="Z32" s="476"/>
      <c r="AA32" s="476"/>
      <c r="AB32" s="476"/>
      <c r="AC32" s="476"/>
    </row>
  </sheetData>
  <sheetProtection password="FA9C" sheet="1" objects="1" scenarios="1" formatColumns="0" formatRows="0"/>
  <dataConsolidate link="1"/>
  <mergeCells count="30">
    <mergeCell ref="A19:A28"/>
    <mergeCell ref="O19:W19"/>
    <mergeCell ref="B20:B27"/>
    <mergeCell ref="O20:W20"/>
    <mergeCell ref="C21:C26"/>
    <mergeCell ref="D22:D25"/>
    <mergeCell ref="O22:W22"/>
    <mergeCell ref="L5:T5"/>
    <mergeCell ref="T18:U18"/>
    <mergeCell ref="V15:V17"/>
    <mergeCell ref="W15:W17"/>
    <mergeCell ref="L15:L17"/>
    <mergeCell ref="M15:M17"/>
    <mergeCell ref="O15:O17"/>
    <mergeCell ref="T17:U17"/>
    <mergeCell ref="L12:M12"/>
    <mergeCell ref="Q13:V13"/>
    <mergeCell ref="O9:T9"/>
    <mergeCell ref="O10:T10"/>
    <mergeCell ref="M31:X31"/>
    <mergeCell ref="P15:P17"/>
    <mergeCell ref="L14:W14"/>
    <mergeCell ref="O7:T7"/>
    <mergeCell ref="O8:T8"/>
    <mergeCell ref="Q15:U15"/>
    <mergeCell ref="S16:U16"/>
    <mergeCell ref="Q16:R16"/>
    <mergeCell ref="O21:W21"/>
    <mergeCell ref="X14:X17"/>
    <mergeCell ref="X23:X25"/>
  </mergeCells>
  <dataValidations count="9">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IY23 SU23 ACQ23 M23 AMM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AWI23 BGE23">
      <formula1>900</formula1>
    </dataValidation>
    <dataValidation type="decimal" allowBlank="1" showErrorMessage="1" errorTitle="Ошибка" error="Допускается ввод только неотрицательных чисел!" sqref="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JB23 SX23 ACT23 P23 AMP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AWL23 BGH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JE23 TA23 ACW23 AMS23 AWO23 BGK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TC23 ACY23 S23 AMU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AWQ23 BGM23"/>
    <dataValidation type="decimal" allowBlank="1" showErrorMessage="1" errorTitle="Ошибка" error="Допускается ввод только действительных чисел!" sqref="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JC23:JD23 SY23:SZ23 ACU23:ACV23 Q23:R23 AMQ23:AMR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AWM23:AWN23 BGI23:BGJ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ACZ23 AMV23 AWR23 BGN23 V720919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JF23 TB23 ACX23 V23 V786455 V91752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98306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6555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T23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131095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19663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26216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32770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39323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45877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524311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851991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AMT2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V589847 AWP23 V655383 BGL23"/>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JA23 SW23 ACS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O23 AMO23 WLZ24 WCD24 VSH24 VIL24 UYP24 UOT24 UEX24 TVB24 TLF24 TBJ24 SRN24 SHR24 RXV24 RNZ24 RED24 QUH24 QKL24 QAP24 PQT24 PGX24 OXB24 ONF24 ODJ24 NTN24 NJR24 MZV24 MPZ24 MGD24 LWH24 LML24 LCP24 KST24 KIX24 JZB24 JPF24 JFJ24 IVN24 ILR24 IBV24 HRZ24 HID24 GYH24 GOL24 GEP24 FUT24 FKX24 FBB24 ERF24 EHJ24 DXN24 DNR24 DDV24 CTZ24 CKD24 CAH24 BQL24 BGP24 AWT24 AMX24 ADB24 TF24 JJ24 WVV24 AWK23 WVV19:WVV23 JJ19:JJ23 TF19:TF23 ADB19:ADB23 AMX19:AMX23 AWT19:AWT23 BGP19:BGP23 BQL19:BQL23 CAH19:CAH23 CKD19:CKD23 CTZ19:CTZ23 DDV19:DDV23 DNR19:DNR23 DXN19:DXN23 EHJ19:EHJ23 ERF19:ERF23 FBB19:FBB23 FKX19:FKX23 FUT19:FUT23 GEP19:GEP23 GOL19:GOL23 GYH19:GYH23 HID19:HID23 HRZ19:HRZ23 IBV19:IBV23 ILR19:ILR23 IVN19:IVN23 JFJ19:JFJ23 JPF19:JPF23 JZB19:JZB23 KIX19:KIX23 KST19:KST23 LCP19:LCP23 LML19:LML23 LWH19:LWH23 MGD19:MGD23 MPZ19:MPZ23 MZV19:MZV23 NJR19:NJR23 NTN19:NTN23 ODJ19:ODJ23 ONF19:ONF23 OXB19:OXB23 PGX19:PGX23 PQT19:PQT23 QAP19:QAP23 QKL19:QKL23 QUH19:QUH23 RED19:RED23 RNZ19:RNZ23 RXV19:RXV23 SHR19:SHR23 SRN19:SRN23 TBJ19:TBJ23 TLF19:TLF23 TVB19:TVB23 UEX19:UEX23 UOT19:UOT23 UYP19:UYP23 VIL19:VIL23 VSH19:VSH23 WCD19:WCD23 WLZ19:WLZ23 BGG23">
      <formula1>900</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U23">
      <formula1>900</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11">
    <tabColor theme="0" tint="-0.249977111117893"/>
  </sheetPr>
  <dimension ref="A1:T15"/>
  <sheetViews>
    <sheetView showGridLines="0" topLeftCell="E1" zoomScaleNormal="100" workbookViewId="0"/>
  </sheetViews>
  <sheetFormatPr defaultColWidth="10.5703125" defaultRowHeight="14.25"/>
  <cols>
    <col min="1" max="1" width="3.7109375" style="1102" hidden="1" customWidth="1"/>
    <col min="2" max="4" width="3.7109375" style="1099" hidden="1" customWidth="1"/>
    <col min="5" max="5" width="3.7109375" style="1081" customWidth="1"/>
    <col min="6" max="6" width="9.7109375" style="1074" customWidth="1"/>
    <col min="7" max="7" width="37.7109375" style="1074" customWidth="1"/>
    <col min="8" max="8" width="66.85546875" style="1074" customWidth="1"/>
    <col min="9" max="9" width="115.7109375" style="1074" customWidth="1"/>
    <col min="10" max="11" width="10.5703125" style="1099"/>
    <col min="12" max="12" width="11.140625" style="1099" customWidth="1"/>
    <col min="13" max="20" width="10.5703125" style="1099"/>
    <col min="21" max="16384" width="10.5703125" style="1074"/>
  </cols>
  <sheetData>
    <row r="1" spans="1:20" ht="3" customHeight="1">
      <c r="A1" s="1102" t="s">
        <v>209</v>
      </c>
    </row>
    <row r="2" spans="1:20" ht="22.5">
      <c r="F2" s="1268" t="s">
        <v>470</v>
      </c>
      <c r="G2" s="1269"/>
      <c r="H2" s="1270"/>
      <c r="I2" s="1136"/>
    </row>
    <row r="3" spans="1:20" ht="3" customHeight="1"/>
    <row r="4" spans="1:20" s="1096" customFormat="1" ht="11.25">
      <c r="A4" s="1101"/>
      <c r="B4" s="1101"/>
      <c r="C4" s="1101"/>
      <c r="D4" s="1101"/>
      <c r="F4" s="1231" t="s">
        <v>445</v>
      </c>
      <c r="G4" s="1231"/>
      <c r="H4" s="1231"/>
      <c r="I4" s="1271" t="s">
        <v>446</v>
      </c>
      <c r="J4" s="1101"/>
      <c r="K4" s="1101"/>
      <c r="L4" s="1101"/>
      <c r="M4" s="1101"/>
      <c r="N4" s="1101"/>
      <c r="O4" s="1101"/>
      <c r="P4" s="1101"/>
      <c r="Q4" s="1101"/>
      <c r="R4" s="1101"/>
      <c r="S4" s="1101"/>
      <c r="T4" s="1101"/>
    </row>
    <row r="5" spans="1:20" s="1096" customFormat="1" ht="11.25" customHeight="1">
      <c r="A5" s="1101"/>
      <c r="B5" s="1101"/>
      <c r="C5" s="1101"/>
      <c r="D5" s="1101"/>
      <c r="F5" s="1113" t="s">
        <v>91</v>
      </c>
      <c r="G5" s="1126" t="s">
        <v>448</v>
      </c>
      <c r="H5" s="1112" t="s">
        <v>439</v>
      </c>
      <c r="I5" s="1271"/>
      <c r="J5" s="1101"/>
      <c r="K5" s="1101"/>
      <c r="L5" s="1101"/>
      <c r="M5" s="1101"/>
      <c r="N5" s="1101"/>
      <c r="O5" s="1101"/>
      <c r="P5" s="1101"/>
      <c r="Q5" s="1101"/>
      <c r="R5" s="1101"/>
      <c r="S5" s="1101"/>
      <c r="T5" s="1101"/>
    </row>
    <row r="6" spans="1:20" s="1096" customFormat="1" ht="12" customHeight="1">
      <c r="A6" s="1101"/>
      <c r="B6" s="1101"/>
      <c r="C6" s="1101"/>
      <c r="D6" s="1101"/>
      <c r="F6" s="1114" t="s">
        <v>92</v>
      </c>
      <c r="G6" s="1116">
        <v>2</v>
      </c>
      <c r="H6" s="1117">
        <v>3</v>
      </c>
      <c r="I6" s="1115">
        <v>4</v>
      </c>
      <c r="J6" s="1101">
        <v>4</v>
      </c>
      <c r="K6" s="1101"/>
      <c r="L6" s="1101"/>
      <c r="M6" s="1101"/>
      <c r="N6" s="1101"/>
      <c r="O6" s="1101"/>
      <c r="P6" s="1101"/>
      <c r="Q6" s="1101"/>
      <c r="R6" s="1101"/>
      <c r="S6" s="1101"/>
      <c r="T6" s="1101"/>
    </row>
    <row r="7" spans="1:20" s="1096" customFormat="1" ht="18.75">
      <c r="A7" s="1101"/>
      <c r="B7" s="1101"/>
      <c r="C7" s="1101"/>
      <c r="D7" s="1101"/>
      <c r="F7" s="1123">
        <v>1</v>
      </c>
      <c r="G7" s="1132" t="s">
        <v>471</v>
      </c>
      <c r="H7" s="1111" t="str">
        <f>IF(dateCh="","",dateCh)</f>
        <v>11.05.2022</v>
      </c>
      <c r="I7" s="1097" t="s">
        <v>472</v>
      </c>
      <c r="J7" s="1122"/>
      <c r="K7" s="1101"/>
      <c r="L7" s="1101"/>
      <c r="M7" s="1101"/>
      <c r="N7" s="1101"/>
      <c r="O7" s="1101"/>
      <c r="P7" s="1101"/>
      <c r="Q7" s="1101"/>
      <c r="R7" s="1101"/>
      <c r="S7" s="1101"/>
      <c r="T7" s="1101"/>
    </row>
    <row r="8" spans="1:20" s="1096" customFormat="1" ht="45">
      <c r="A8" s="1272">
        <v>1</v>
      </c>
      <c r="B8" s="1101"/>
      <c r="C8" s="1101"/>
      <c r="D8" s="1101"/>
      <c r="F8" s="1123" t="str">
        <f>"2." &amp;mergeValue(A8)</f>
        <v>2.1</v>
      </c>
      <c r="G8" s="1132" t="s">
        <v>473</v>
      </c>
      <c r="H8" s="1111" t="str">
        <f>IF('Перечень тарифов'!R21="","наименование отсутствует","" &amp; 'Перечень тарифов'!R21 &amp; "")</f>
        <v>наименование отсутствует</v>
      </c>
      <c r="I8" s="1097" t="s">
        <v>568</v>
      </c>
      <c r="J8" s="1122"/>
      <c r="K8" s="1101"/>
      <c r="L8" s="1101"/>
      <c r="M8" s="1101"/>
      <c r="N8" s="1101"/>
      <c r="O8" s="1101"/>
      <c r="P8" s="1101"/>
      <c r="Q8" s="1101"/>
      <c r="R8" s="1101"/>
      <c r="S8" s="1101"/>
      <c r="T8" s="1101"/>
    </row>
    <row r="9" spans="1:20" s="1096" customFormat="1" ht="22.5">
      <c r="A9" s="1272"/>
      <c r="B9" s="1101"/>
      <c r="C9" s="1101"/>
      <c r="D9" s="1101"/>
      <c r="F9" s="1123" t="str">
        <f>"3." &amp;mergeValue(A9)</f>
        <v>3.1</v>
      </c>
      <c r="G9" s="1132" t="s">
        <v>474</v>
      </c>
      <c r="H9" s="1111" t="str">
        <f>IF('Перечень тарифов'!F21="","наименование отсутствует","" &amp; 'Перечень тарифов'!F21 &amp; "")</f>
        <v>Передача. Тепловая энергия</v>
      </c>
      <c r="I9" s="1097" t="s">
        <v>566</v>
      </c>
      <c r="J9" s="1122"/>
      <c r="K9" s="1101"/>
      <c r="L9" s="1101"/>
      <c r="M9" s="1101"/>
      <c r="N9" s="1101"/>
      <c r="O9" s="1101"/>
      <c r="P9" s="1101"/>
      <c r="Q9" s="1101"/>
      <c r="R9" s="1101"/>
      <c r="S9" s="1101"/>
      <c r="T9" s="1101"/>
    </row>
    <row r="10" spans="1:20" s="1096" customFormat="1" ht="22.5">
      <c r="A10" s="1272"/>
      <c r="B10" s="1101"/>
      <c r="C10" s="1101"/>
      <c r="D10" s="1101"/>
      <c r="F10" s="1123" t="str">
        <f>"4."&amp;mergeValue(A10)</f>
        <v>4.1</v>
      </c>
      <c r="G10" s="1132" t="s">
        <v>475</v>
      </c>
      <c r="H10" s="1112" t="s">
        <v>449</v>
      </c>
      <c r="I10" s="1097"/>
      <c r="J10" s="1122"/>
      <c r="K10" s="1101"/>
      <c r="L10" s="1101"/>
      <c r="M10" s="1101"/>
      <c r="N10" s="1101"/>
      <c r="O10" s="1101"/>
      <c r="P10" s="1101"/>
      <c r="Q10" s="1101"/>
      <c r="R10" s="1101"/>
      <c r="S10" s="1101"/>
      <c r="T10" s="1101"/>
    </row>
    <row r="11" spans="1:20" s="1096" customFormat="1" ht="18.75">
      <c r="A11" s="1272"/>
      <c r="B11" s="1272">
        <v>1</v>
      </c>
      <c r="C11" s="1128"/>
      <c r="D11" s="1128"/>
      <c r="F11" s="1123" t="str">
        <f>"4."&amp;mergeValue(A11) &amp;"."&amp;mergeValue(B11)</f>
        <v>4.1.1</v>
      </c>
      <c r="G11" s="1118" t="s">
        <v>570</v>
      </c>
      <c r="H11" s="1111" t="str">
        <f>IF(region_name="","",region_name)</f>
        <v>Челябинская область</v>
      </c>
      <c r="I11" s="1097" t="s">
        <v>478</v>
      </c>
      <c r="J11" s="1122"/>
      <c r="K11" s="1101"/>
      <c r="L11" s="1101"/>
      <c r="M11" s="1101"/>
      <c r="N11" s="1101"/>
      <c r="O11" s="1101"/>
      <c r="P11" s="1101"/>
      <c r="Q11" s="1101"/>
      <c r="R11" s="1101"/>
      <c r="S11" s="1101"/>
      <c r="T11" s="1101"/>
    </row>
    <row r="12" spans="1:20" s="1096" customFormat="1" ht="22.5">
      <c r="A12" s="1272"/>
      <c r="B12" s="1272"/>
      <c r="C12" s="1272">
        <v>1</v>
      </c>
      <c r="D12" s="1128"/>
      <c r="F12" s="1123" t="str">
        <f>"4."&amp;mergeValue(A12) &amp;"."&amp;mergeValue(B12)&amp;"."&amp;mergeValue(C12)</f>
        <v>4.1.1.1</v>
      </c>
      <c r="G12" s="1127" t="s">
        <v>476</v>
      </c>
      <c r="H12" s="1111" t="str">
        <f>IF(Территории!H13="","","" &amp; Территории!H13 &amp; "")</f>
        <v>Город Челябинск</v>
      </c>
      <c r="I12" s="1097" t="s">
        <v>479</v>
      </c>
      <c r="J12" s="1122"/>
      <c r="K12" s="1101"/>
      <c r="L12" s="1101"/>
      <c r="M12" s="1101"/>
      <c r="N12" s="1101"/>
      <c r="O12" s="1101"/>
      <c r="P12" s="1101"/>
      <c r="Q12" s="1101"/>
      <c r="R12" s="1101"/>
      <c r="S12" s="1101"/>
      <c r="T12" s="1101"/>
    </row>
    <row r="13" spans="1:20" s="1096" customFormat="1" ht="56.25">
      <c r="A13" s="1272"/>
      <c r="B13" s="1272"/>
      <c r="C13" s="1272"/>
      <c r="D13" s="1128">
        <v>1</v>
      </c>
      <c r="F13" s="1123" t="str">
        <f>"4."&amp;mergeValue(A13) &amp;"."&amp;mergeValue(B13)&amp;"."&amp;mergeValue(C13)&amp;"."&amp;mergeValue(D13)</f>
        <v>4.1.1.1.1</v>
      </c>
      <c r="G13" s="1135" t="s">
        <v>477</v>
      </c>
      <c r="H13" s="1111" t="str">
        <f>IF(Территории!R14="","","" &amp; Территории!R14 &amp; "")</f>
        <v>Город Челябинск (75701000)</v>
      </c>
      <c r="I13" s="1184" t="s">
        <v>569</v>
      </c>
      <c r="J13" s="1122"/>
      <c r="K13" s="1101"/>
      <c r="L13" s="1101"/>
      <c r="M13" s="1101"/>
      <c r="N13" s="1101"/>
      <c r="O13" s="1101"/>
      <c r="P13" s="1101"/>
      <c r="Q13" s="1101"/>
      <c r="R13" s="1101"/>
      <c r="S13" s="1101"/>
      <c r="T13" s="1101"/>
    </row>
    <row r="14" spans="1:20" s="1120" customFormat="1" ht="3" customHeight="1">
      <c r="A14" s="1121"/>
      <c r="B14" s="1121"/>
      <c r="C14" s="1121"/>
      <c r="D14" s="1121"/>
      <c r="F14" s="1119"/>
      <c r="G14" s="1133"/>
      <c r="H14" s="1134"/>
      <c r="I14" s="1104"/>
      <c r="J14" s="1121"/>
      <c r="K14" s="1121"/>
      <c r="L14" s="1121"/>
      <c r="M14" s="1121"/>
      <c r="N14" s="1121"/>
      <c r="O14" s="1121"/>
      <c r="P14" s="1121"/>
      <c r="Q14" s="1121"/>
      <c r="R14" s="1121"/>
      <c r="S14" s="1121"/>
      <c r="T14" s="1121"/>
    </row>
    <row r="15" spans="1:20" s="1120" customFormat="1" ht="15" customHeight="1">
      <c r="A15" s="1121"/>
      <c r="B15" s="1121"/>
      <c r="C15" s="1121"/>
      <c r="D15" s="1121"/>
      <c r="F15" s="1119"/>
      <c r="G15" s="1267" t="s">
        <v>571</v>
      </c>
      <c r="H15" s="1267"/>
      <c r="I15" s="1104"/>
      <c r="J15" s="1121"/>
      <c r="K15" s="1121"/>
      <c r="L15" s="1121"/>
      <c r="M15" s="1121"/>
      <c r="N15" s="1121"/>
      <c r="O15" s="1121"/>
      <c r="P15" s="1121"/>
      <c r="Q15" s="1121"/>
      <c r="R15" s="1121"/>
      <c r="S15" s="1121"/>
      <c r="T15" s="1121"/>
    </row>
  </sheetData>
  <sheetProtection algorithmName="SHA-512" hashValue="vjSzgI+0m2ATGzGhsiDWCgvvaNCpfKUo0b7Em5yxki6U4+3jo8kaZgf8boLV03MBg0Ot9B0uT4MgBrksr/o9Qg==" saltValue="YmwGml47/vlNlu9J6fD8cw==" spinCount="100000"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rgb="FFEAEBEE"/>
    <pageSetUpPr fitToPage="1"/>
  </sheetPr>
  <dimension ref="A1:Q15"/>
  <sheetViews>
    <sheetView showGridLines="0" topLeftCell="C4" zoomScaleNormal="100" workbookViewId="0"/>
  </sheetViews>
  <sheetFormatPr defaultColWidth="10.5703125" defaultRowHeight="14.25"/>
  <cols>
    <col min="1" max="1" width="9.140625" style="1082" hidden="1" customWidth="1"/>
    <col min="2" max="2" width="9.140625" style="1094" hidden="1" customWidth="1"/>
    <col min="3" max="3" width="3.7109375" style="1081" customWidth="1"/>
    <col min="4" max="4" width="6.28515625" style="1074" bestFit="1" customWidth="1"/>
    <col min="5" max="5" width="64.140625" style="1074" customWidth="1"/>
    <col min="6" max="7" width="35.7109375" style="1074" customWidth="1"/>
    <col min="8" max="8" width="115.7109375" style="1074" customWidth="1"/>
    <col min="9" max="9" width="10.5703125" style="1074"/>
    <col min="10" max="11" width="10.5703125" style="1100"/>
    <col min="12" max="16384" width="10.5703125" style="1074"/>
  </cols>
  <sheetData>
    <row r="1" spans="1:17" hidden="1">
      <c r="N1" s="1149"/>
      <c r="O1" s="1149"/>
      <c r="Q1" s="1149"/>
    </row>
    <row r="2" spans="1:17" hidden="1"/>
    <row r="3" spans="1:17" hidden="1"/>
    <row r="4" spans="1:17" ht="3" customHeight="1">
      <c r="C4" s="1080"/>
      <c r="D4" s="1075"/>
      <c r="E4" s="1075"/>
      <c r="F4" s="1075"/>
      <c r="G4" s="1140"/>
      <c r="H4" s="1140"/>
    </row>
    <row r="5" spans="1:17" ht="26.1" customHeight="1">
      <c r="C5" s="1080"/>
      <c r="D5" s="1301" t="s">
        <v>695</v>
      </c>
      <c r="E5" s="1301"/>
      <c r="F5" s="1301"/>
      <c r="G5" s="1301"/>
      <c r="H5" s="1137"/>
    </row>
    <row r="6" spans="1:17" ht="3" customHeight="1">
      <c r="C6" s="1080"/>
      <c r="D6" s="1075"/>
      <c r="E6" s="1141"/>
      <c r="F6" s="1141"/>
      <c r="G6" s="1079"/>
      <c r="H6" s="1142"/>
    </row>
    <row r="7" spans="1:17">
      <c r="C7" s="1080"/>
      <c r="D7" s="1285" t="s">
        <v>445</v>
      </c>
      <c r="E7" s="1285"/>
      <c r="F7" s="1285"/>
      <c r="G7" s="1285"/>
      <c r="H7" s="1342" t="s">
        <v>446</v>
      </c>
    </row>
    <row r="8" spans="1:17">
      <c r="C8" s="1080"/>
      <c r="D8" s="1084" t="s">
        <v>91</v>
      </c>
      <c r="E8" s="1085" t="s">
        <v>448</v>
      </c>
      <c r="F8" s="1085" t="s">
        <v>439</v>
      </c>
      <c r="G8" s="1085" t="s">
        <v>447</v>
      </c>
      <c r="H8" s="1342"/>
    </row>
    <row r="9" spans="1:17" ht="12" customHeight="1">
      <c r="C9" s="1080"/>
      <c r="D9" s="1076" t="s">
        <v>92</v>
      </c>
      <c r="E9" s="1076" t="s">
        <v>48</v>
      </c>
      <c r="F9" s="1076" t="s">
        <v>49</v>
      </c>
      <c r="G9" s="1076" t="s">
        <v>50</v>
      </c>
      <c r="H9" s="1076" t="s">
        <v>67</v>
      </c>
    </row>
    <row r="10" spans="1:17" ht="21" customHeight="1">
      <c r="A10" s="1105"/>
      <c r="C10" s="1080"/>
      <c r="D10" s="1095" t="s">
        <v>92</v>
      </c>
      <c r="E10" s="1150" t="s">
        <v>698</v>
      </c>
      <c r="F10" s="1130"/>
      <c r="G10" s="1110"/>
      <c r="H10" s="1274" t="s">
        <v>700</v>
      </c>
    </row>
    <row r="11" spans="1:17" ht="21" customHeight="1">
      <c r="A11" s="1105"/>
      <c r="C11" s="1080"/>
      <c r="D11" s="1095" t="s">
        <v>48</v>
      </c>
      <c r="E11" s="1150" t="s">
        <v>699</v>
      </c>
      <c r="F11" s="1130"/>
      <c r="G11" s="1110"/>
      <c r="H11" s="1275"/>
    </row>
    <row r="12" spans="1:17" ht="21" customHeight="1">
      <c r="A12" s="1083"/>
      <c r="C12" s="1078"/>
      <c r="D12" s="1095" t="s">
        <v>49</v>
      </c>
      <c r="E12" s="1150" t="s">
        <v>682</v>
      </c>
      <c r="F12" s="1130"/>
      <c r="G12" s="1110"/>
      <c r="H12" s="1275"/>
      <c r="I12" s="1100"/>
      <c r="K12" s="1074"/>
    </row>
    <row r="13" spans="1:17" ht="21" customHeight="1">
      <c r="A13" s="1083"/>
      <c r="C13" s="1078"/>
      <c r="D13" s="1095" t="s">
        <v>50</v>
      </c>
      <c r="E13" s="1150" t="s">
        <v>683</v>
      </c>
      <c r="F13" s="1130"/>
      <c r="G13" s="1110"/>
      <c r="H13" s="1275"/>
      <c r="I13" s="1100"/>
      <c r="K13" s="1074"/>
    </row>
    <row r="14" spans="1:17" ht="15" customHeight="1">
      <c r="A14" s="1105"/>
      <c r="C14" s="1080"/>
      <c r="D14" s="1086"/>
      <c r="E14" s="1152" t="s">
        <v>327</v>
      </c>
      <c r="F14" s="1147"/>
      <c r="G14" s="1145"/>
      <c r="H14" s="1276"/>
    </row>
    <row r="15" spans="1:17">
      <c r="D15" s="1154"/>
      <c r="E15" s="1154"/>
      <c r="F15" s="1154"/>
      <c r="G15" s="1154"/>
      <c r="H15" s="1154"/>
    </row>
  </sheetData>
  <sheetProtection password="FA9C" sheet="1" objects="1" scenarios="1" formatColumns="0" formatRows="0"/>
  <dataConsolidate link="1"/>
  <mergeCells count="4">
    <mergeCell ref="D5:G5"/>
    <mergeCell ref="D7:G7"/>
    <mergeCell ref="H7:H8"/>
    <mergeCell ref="H10:H14"/>
  </mergeCells>
  <dataValidations count="2">
    <dataValidation type="textLength" operator="lessThanOrEqual" allowBlank="1" showInputMessage="1" showErrorMessage="1" errorTitle="Ошибка" error="Допускается ввод не более 900 символов!" sqref="H10 F10:F13 E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10:G13">
      <formula1>900</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5_12">
    <tabColor theme="0" tint="-0.249977111117893"/>
  </sheetPr>
  <dimension ref="A1:T15"/>
  <sheetViews>
    <sheetView showGridLines="0" topLeftCell="E1" zoomScaleNormal="100" workbookViewId="0"/>
  </sheetViews>
  <sheetFormatPr defaultColWidth="10.5703125" defaultRowHeight="14.25"/>
  <cols>
    <col min="1" max="1" width="3.7109375" style="1102" hidden="1" customWidth="1"/>
    <col min="2" max="4" width="3.7109375" style="1099" hidden="1" customWidth="1"/>
    <col min="5" max="5" width="3.7109375" style="1081" customWidth="1"/>
    <col min="6" max="6" width="9.7109375" style="1074" customWidth="1"/>
    <col min="7" max="7" width="37.7109375" style="1074" customWidth="1"/>
    <col min="8" max="8" width="66.85546875" style="1074" customWidth="1"/>
    <col min="9" max="9" width="115.7109375" style="1074" customWidth="1"/>
    <col min="10" max="11" width="10.5703125" style="1099"/>
    <col min="12" max="12" width="11.140625" style="1099" customWidth="1"/>
    <col min="13" max="20" width="10.5703125" style="1099"/>
    <col min="21" max="16384" width="10.5703125" style="1074"/>
  </cols>
  <sheetData>
    <row r="1" spans="1:20" ht="3" customHeight="1">
      <c r="A1" s="1102" t="s">
        <v>209</v>
      </c>
    </row>
    <row r="2" spans="1:20" ht="22.5">
      <c r="F2" s="1268" t="s">
        <v>470</v>
      </c>
      <c r="G2" s="1269"/>
      <c r="H2" s="1270"/>
      <c r="I2" s="1136"/>
    </row>
    <row r="3" spans="1:20" ht="3" customHeight="1"/>
    <row r="4" spans="1:20" s="1096" customFormat="1" ht="11.25">
      <c r="A4" s="1101"/>
      <c r="B4" s="1101"/>
      <c r="C4" s="1101"/>
      <c r="D4" s="1101"/>
      <c r="F4" s="1231" t="s">
        <v>445</v>
      </c>
      <c r="G4" s="1231"/>
      <c r="H4" s="1231"/>
      <c r="I4" s="1271" t="s">
        <v>446</v>
      </c>
      <c r="J4" s="1101"/>
      <c r="K4" s="1101"/>
      <c r="L4" s="1101"/>
      <c r="M4" s="1101"/>
      <c r="N4" s="1101"/>
      <c r="O4" s="1101"/>
      <c r="P4" s="1101"/>
      <c r="Q4" s="1101"/>
      <c r="R4" s="1101"/>
      <c r="S4" s="1101"/>
      <c r="T4" s="1101"/>
    </row>
    <row r="5" spans="1:20" s="1096" customFormat="1" ht="11.25" customHeight="1">
      <c r="A5" s="1101"/>
      <c r="B5" s="1101"/>
      <c r="C5" s="1101"/>
      <c r="D5" s="1101"/>
      <c r="F5" s="1182" t="s">
        <v>91</v>
      </c>
      <c r="G5" s="1126" t="s">
        <v>448</v>
      </c>
      <c r="H5" s="1189" t="s">
        <v>439</v>
      </c>
      <c r="I5" s="1271"/>
      <c r="J5" s="1101"/>
      <c r="K5" s="1101"/>
      <c r="L5" s="1101"/>
      <c r="M5" s="1101"/>
      <c r="N5" s="1101"/>
      <c r="O5" s="1101"/>
      <c r="P5" s="1101"/>
      <c r="Q5" s="1101"/>
      <c r="R5" s="1101"/>
      <c r="S5" s="1101"/>
      <c r="T5" s="1101"/>
    </row>
    <row r="6" spans="1:20" s="1096" customFormat="1" ht="12" customHeight="1">
      <c r="A6" s="1101"/>
      <c r="B6" s="1101"/>
      <c r="C6" s="1101"/>
      <c r="D6" s="1101"/>
      <c r="F6" s="1114" t="s">
        <v>92</v>
      </c>
      <c r="G6" s="1116">
        <v>2</v>
      </c>
      <c r="H6" s="1117">
        <v>3</v>
      </c>
      <c r="I6" s="1115">
        <v>4</v>
      </c>
      <c r="J6" s="1101">
        <v>4</v>
      </c>
      <c r="K6" s="1101"/>
      <c r="L6" s="1101"/>
      <c r="M6" s="1101"/>
      <c r="N6" s="1101"/>
      <c r="O6" s="1101"/>
      <c r="P6" s="1101"/>
      <c r="Q6" s="1101"/>
      <c r="R6" s="1101"/>
      <c r="S6" s="1101"/>
      <c r="T6" s="1101"/>
    </row>
    <row r="7" spans="1:20" s="1096" customFormat="1" ht="18.75">
      <c r="A7" s="1101"/>
      <c r="B7" s="1101"/>
      <c r="C7" s="1101"/>
      <c r="D7" s="1101"/>
      <c r="F7" s="1123">
        <v>1</v>
      </c>
      <c r="G7" s="1132" t="s">
        <v>471</v>
      </c>
      <c r="H7" s="1185" t="str">
        <f>IF(dateCh="","",dateCh)</f>
        <v>11.05.2022</v>
      </c>
      <c r="I7" s="1097" t="s">
        <v>472</v>
      </c>
      <c r="J7" s="1122"/>
      <c r="K7" s="1101"/>
      <c r="L7" s="1101"/>
      <c r="M7" s="1101"/>
      <c r="N7" s="1101"/>
      <c r="O7" s="1101"/>
      <c r="P7" s="1101"/>
      <c r="Q7" s="1101"/>
      <c r="R7" s="1101"/>
      <c r="S7" s="1101"/>
      <c r="T7" s="1101"/>
    </row>
    <row r="8" spans="1:20" s="1096" customFormat="1" ht="45">
      <c r="A8" s="1272">
        <v>1</v>
      </c>
      <c r="B8" s="1101"/>
      <c r="C8" s="1101"/>
      <c r="D8" s="1101"/>
      <c r="F8" s="1123" t="str">
        <f>"2." &amp;mergeValue(A8)</f>
        <v>2.1</v>
      </c>
      <c r="G8" s="1132" t="s">
        <v>473</v>
      </c>
      <c r="H8" s="1185" t="str">
        <f>IF('Перечень тарифов'!R21="","наименование отсутствует","" &amp; 'Перечень тарифов'!R21 &amp; "")</f>
        <v>наименование отсутствует</v>
      </c>
      <c r="I8" s="1097" t="s">
        <v>568</v>
      </c>
      <c r="J8" s="1122"/>
      <c r="K8" s="1101"/>
      <c r="L8" s="1101"/>
      <c r="M8" s="1101"/>
      <c r="N8" s="1101"/>
      <c r="O8" s="1101"/>
      <c r="P8" s="1101"/>
      <c r="Q8" s="1101"/>
      <c r="R8" s="1101"/>
      <c r="S8" s="1101"/>
      <c r="T8" s="1101"/>
    </row>
    <row r="9" spans="1:20" s="1096" customFormat="1" ht="22.5">
      <c r="A9" s="1272"/>
      <c r="B9" s="1101"/>
      <c r="C9" s="1101"/>
      <c r="D9" s="1101"/>
      <c r="F9" s="1123" t="str">
        <f>"3." &amp;mergeValue(A9)</f>
        <v>3.1</v>
      </c>
      <c r="G9" s="1132" t="s">
        <v>474</v>
      </c>
      <c r="H9" s="1185" t="str">
        <f>IF('Перечень тарифов'!F21="","наименование отсутствует","" &amp; 'Перечень тарифов'!F21 &amp; "")</f>
        <v>Передача. Тепловая энергия</v>
      </c>
      <c r="I9" s="1097" t="s">
        <v>566</v>
      </c>
      <c r="J9" s="1122"/>
      <c r="K9" s="1101"/>
      <c r="L9" s="1101"/>
      <c r="M9" s="1101"/>
      <c r="N9" s="1101"/>
      <c r="O9" s="1101"/>
      <c r="P9" s="1101"/>
      <c r="Q9" s="1101"/>
      <c r="R9" s="1101"/>
      <c r="S9" s="1101"/>
      <c r="T9" s="1101"/>
    </row>
    <row r="10" spans="1:20" s="1096" customFormat="1" ht="22.5">
      <c r="A10" s="1272"/>
      <c r="B10" s="1101"/>
      <c r="C10" s="1101"/>
      <c r="D10" s="1101"/>
      <c r="F10" s="1123" t="str">
        <f>"4."&amp;mergeValue(A10)</f>
        <v>4.1</v>
      </c>
      <c r="G10" s="1132" t="s">
        <v>475</v>
      </c>
      <c r="H10" s="1189" t="s">
        <v>449</v>
      </c>
      <c r="I10" s="1097"/>
      <c r="J10" s="1122"/>
      <c r="K10" s="1101"/>
      <c r="L10" s="1101"/>
      <c r="M10" s="1101"/>
      <c r="N10" s="1101"/>
      <c r="O10" s="1101"/>
      <c r="P10" s="1101"/>
      <c r="Q10" s="1101"/>
      <c r="R10" s="1101"/>
      <c r="S10" s="1101"/>
      <c r="T10" s="1101"/>
    </row>
    <row r="11" spans="1:20" s="1096" customFormat="1" ht="18.75">
      <c r="A11" s="1272"/>
      <c r="B11" s="1272">
        <v>1</v>
      </c>
      <c r="C11" s="1183"/>
      <c r="D11" s="1183"/>
      <c r="F11" s="1123" t="str">
        <f>"4."&amp;mergeValue(A11) &amp;"."&amp;mergeValue(B11)</f>
        <v>4.1.1</v>
      </c>
      <c r="G11" s="1118" t="s">
        <v>570</v>
      </c>
      <c r="H11" s="1185" t="str">
        <f>IF(region_name="","",region_name)</f>
        <v>Челябинская область</v>
      </c>
      <c r="I11" s="1097" t="s">
        <v>478</v>
      </c>
      <c r="J11" s="1122"/>
      <c r="K11" s="1101"/>
      <c r="L11" s="1101"/>
      <c r="M11" s="1101"/>
      <c r="N11" s="1101"/>
      <c r="O11" s="1101"/>
      <c r="P11" s="1101"/>
      <c r="Q11" s="1101"/>
      <c r="R11" s="1101"/>
      <c r="S11" s="1101"/>
      <c r="T11" s="1101"/>
    </row>
    <row r="12" spans="1:20" s="1096" customFormat="1" ht="22.5">
      <c r="A12" s="1272"/>
      <c r="B12" s="1272"/>
      <c r="C12" s="1272">
        <v>1</v>
      </c>
      <c r="D12" s="1183"/>
      <c r="F12" s="1123" t="str">
        <f>"4."&amp;mergeValue(A12) &amp;"."&amp;mergeValue(B12)&amp;"."&amp;mergeValue(C12)</f>
        <v>4.1.1.1</v>
      </c>
      <c r="G12" s="1127" t="s">
        <v>476</v>
      </c>
      <c r="H12" s="1185" t="str">
        <f>IF(Территории!H13="","","" &amp; Территории!H13 &amp; "")</f>
        <v>Город Челябинск</v>
      </c>
      <c r="I12" s="1097" t="s">
        <v>479</v>
      </c>
      <c r="J12" s="1122"/>
      <c r="K12" s="1101"/>
      <c r="L12" s="1101"/>
      <c r="M12" s="1101"/>
      <c r="N12" s="1101"/>
      <c r="O12" s="1101"/>
      <c r="P12" s="1101"/>
      <c r="Q12" s="1101"/>
      <c r="R12" s="1101"/>
      <c r="S12" s="1101"/>
      <c r="T12" s="1101"/>
    </row>
    <row r="13" spans="1:20" s="1096" customFormat="1" ht="56.25">
      <c r="A13" s="1272"/>
      <c r="B13" s="1272"/>
      <c r="C13" s="1272"/>
      <c r="D13" s="1183">
        <v>1</v>
      </c>
      <c r="F13" s="1123" t="str">
        <f>"4."&amp;mergeValue(A13) &amp;"."&amp;mergeValue(B13)&amp;"."&amp;mergeValue(C13)&amp;"."&amp;mergeValue(D13)</f>
        <v>4.1.1.1.1</v>
      </c>
      <c r="G13" s="1135" t="s">
        <v>477</v>
      </c>
      <c r="H13" s="1185" t="str">
        <f>IF(Территории!R14="","","" &amp; Территории!R14 &amp; "")</f>
        <v>Город Челябинск (75701000)</v>
      </c>
      <c r="I13" s="1184" t="s">
        <v>569</v>
      </c>
      <c r="J13" s="1122"/>
      <c r="K13" s="1101"/>
      <c r="L13" s="1101"/>
      <c r="M13" s="1101"/>
      <c r="N13" s="1101"/>
      <c r="O13" s="1101"/>
      <c r="P13" s="1101"/>
      <c r="Q13" s="1101"/>
      <c r="R13" s="1101"/>
      <c r="S13" s="1101"/>
      <c r="T13" s="1101"/>
    </row>
    <row r="14" spans="1:20" s="1120" customFormat="1" ht="3" customHeight="1">
      <c r="A14" s="1121"/>
      <c r="B14" s="1121"/>
      <c r="C14" s="1121"/>
      <c r="D14" s="1121"/>
      <c r="F14" s="1119"/>
      <c r="G14" s="1133"/>
      <c r="H14" s="1134"/>
      <c r="I14" s="1104"/>
      <c r="J14" s="1121"/>
      <c r="K14" s="1121"/>
      <c r="L14" s="1121"/>
      <c r="M14" s="1121"/>
      <c r="N14" s="1121"/>
      <c r="O14" s="1121"/>
      <c r="P14" s="1121"/>
      <c r="Q14" s="1121"/>
      <c r="R14" s="1121"/>
      <c r="S14" s="1121"/>
      <c r="T14" s="1121"/>
    </row>
    <row r="15" spans="1:20" s="1120" customFormat="1" ht="15" customHeight="1">
      <c r="A15" s="1121"/>
      <c r="B15" s="1121"/>
      <c r="C15" s="1121"/>
      <c r="D15" s="1121"/>
      <c r="F15" s="1119"/>
      <c r="G15" s="1267" t="s">
        <v>571</v>
      </c>
      <c r="H15" s="1267"/>
      <c r="I15" s="1104"/>
      <c r="J15" s="1121"/>
      <c r="K15" s="1121"/>
      <c r="L15" s="1121"/>
      <c r="M15" s="1121"/>
      <c r="N15" s="1121"/>
      <c r="O15" s="1121"/>
      <c r="P15" s="1121"/>
      <c r="Q15" s="1121"/>
      <c r="R15" s="1121"/>
      <c r="S15" s="1121"/>
      <c r="T15" s="1121"/>
    </row>
  </sheetData>
  <sheetProtection algorithmName="SHA-512" hashValue="vjSzgI+0m2ATGzGhsiDWCgvvaNCpfKUo0b7Em5yxki6U4+3jo8kaZgf8boLV03MBg0Ot9B0uT4MgBrksr/o9Qg==" saltValue="YmwGml47/vlNlu9J6fD8cw==" spinCount="100000"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_1">
    <tabColor rgb="FFEAEBEE"/>
  </sheetPr>
  <dimension ref="A1:AF34"/>
  <sheetViews>
    <sheetView showGridLines="0" topLeftCell="C22" zoomScaleNormal="100" workbookViewId="0">
      <selection activeCell="J32" sqref="J32"/>
    </sheetView>
  </sheetViews>
  <sheetFormatPr defaultColWidth="10.5703125" defaultRowHeight="14.25"/>
  <cols>
    <col min="1" max="1" width="9.140625" style="1082" hidden="1" customWidth="1"/>
    <col min="2" max="2" width="9.140625" style="1094" hidden="1" customWidth="1"/>
    <col min="3" max="3" width="3.7109375" style="1081" customWidth="1"/>
    <col min="4" max="4" width="6.28515625" style="1074" bestFit="1" customWidth="1"/>
    <col min="5" max="5" width="46.7109375" style="1074" customWidth="1"/>
    <col min="6" max="6" width="35.7109375" style="1074" customWidth="1"/>
    <col min="7" max="7" width="3.7109375" style="1074" customWidth="1"/>
    <col min="8" max="9" width="11.7109375" style="1074" customWidth="1"/>
    <col min="10" max="11" width="35.7109375" style="1074" customWidth="1"/>
    <col min="12" max="12" width="84.85546875" style="1074" customWidth="1"/>
    <col min="13" max="13" width="10.5703125" style="1074"/>
    <col min="14" max="15" width="10.5703125" style="1100"/>
    <col min="16" max="16384" width="10.5703125" style="1074"/>
  </cols>
  <sheetData>
    <row r="1" spans="1:32" hidden="1">
      <c r="S1" s="1148"/>
      <c r="AF1" s="1149"/>
    </row>
    <row r="2" spans="1:32" hidden="1"/>
    <row r="3" spans="1:32" hidden="1"/>
    <row r="4" spans="1:32" ht="3" customHeight="1">
      <c r="C4" s="1080"/>
      <c r="D4" s="1075"/>
      <c r="E4" s="1075"/>
      <c r="F4" s="1075"/>
      <c r="G4" s="1075"/>
      <c r="H4" s="1075"/>
      <c r="I4" s="1075"/>
      <c r="J4" s="1075"/>
      <c r="K4" s="1140"/>
      <c r="L4" s="1140"/>
    </row>
    <row r="5" spans="1:32" ht="26.1" customHeight="1">
      <c r="C5" s="1080"/>
      <c r="D5" s="1301" t="s">
        <v>707</v>
      </c>
      <c r="E5" s="1301"/>
      <c r="F5" s="1301"/>
      <c r="G5" s="1301"/>
      <c r="H5" s="1301"/>
      <c r="I5" s="1301"/>
      <c r="J5" s="1301"/>
      <c r="K5" s="1301"/>
      <c r="L5" s="1124"/>
    </row>
    <row r="6" spans="1:32" ht="3" customHeight="1">
      <c r="C6" s="1080"/>
      <c r="D6" s="1075"/>
      <c r="E6" s="1141"/>
      <c r="F6" s="1141"/>
      <c r="G6" s="1141"/>
      <c r="H6" s="1141"/>
      <c r="I6" s="1141"/>
      <c r="J6" s="1141"/>
      <c r="K6" s="1079"/>
      <c r="L6" s="1142"/>
    </row>
    <row r="7" spans="1:32" ht="18.75">
      <c r="C7" s="1080"/>
      <c r="D7" s="1075"/>
      <c r="E7" s="1158" t="str">
        <f>"Дата подачи заявления об "&amp;IF(datePr_ch="","утверждении","изменении") &amp; " тарифов"</f>
        <v>Дата подачи заявления об утверждении тарифов</v>
      </c>
      <c r="F7" s="1278" t="str">
        <f>IF(datePr_ch="",IF(datePr="","",datePr),datePr_ch)</f>
        <v>25.04.2022</v>
      </c>
      <c r="G7" s="1278"/>
      <c r="H7" s="1278"/>
      <c r="I7" s="1278"/>
      <c r="J7" s="1278"/>
      <c r="K7" s="1278"/>
      <c r="L7" s="1170"/>
      <c r="M7" s="1098"/>
    </row>
    <row r="8" spans="1:32" ht="18.75">
      <c r="C8" s="1080"/>
      <c r="D8" s="1075"/>
      <c r="E8" s="1158" t="str">
        <f>"Номер подачи заявления об "&amp;IF(numberPr_ch="","утверждении","изменении") &amp; " тарифов"</f>
        <v>Номер подачи заявления об утверждении тарифов</v>
      </c>
      <c r="F8" s="1278" t="str">
        <f>IF(numberPr_ch="",IF(numberPr="","",numberPr),numberPr_ch)</f>
        <v>031/СН/2022</v>
      </c>
      <c r="G8" s="1278"/>
      <c r="H8" s="1278"/>
      <c r="I8" s="1278"/>
      <c r="J8" s="1278"/>
      <c r="K8" s="1278"/>
      <c r="L8" s="1170"/>
      <c r="M8" s="1098"/>
    </row>
    <row r="9" spans="1:32">
      <c r="C9" s="1080"/>
      <c r="D9" s="1075"/>
      <c r="E9" s="1141"/>
      <c r="F9" s="1141"/>
      <c r="G9" s="1141"/>
      <c r="H9" s="1141"/>
      <c r="I9" s="1141"/>
      <c r="J9" s="1141"/>
      <c r="K9" s="1079"/>
      <c r="L9" s="1142"/>
    </row>
    <row r="10" spans="1:32" ht="21" customHeight="1">
      <c r="C10" s="1080"/>
      <c r="D10" s="1285" t="s">
        <v>445</v>
      </c>
      <c r="E10" s="1285"/>
      <c r="F10" s="1285"/>
      <c r="G10" s="1285"/>
      <c r="H10" s="1285"/>
      <c r="I10" s="1285"/>
      <c r="J10" s="1285"/>
      <c r="K10" s="1285"/>
      <c r="L10" s="1342" t="s">
        <v>446</v>
      </c>
    </row>
    <row r="11" spans="1:32" ht="21" customHeight="1">
      <c r="C11" s="1080"/>
      <c r="D11" s="1296" t="s">
        <v>91</v>
      </c>
      <c r="E11" s="1352" t="s">
        <v>296</v>
      </c>
      <c r="F11" s="1352" t="s">
        <v>19</v>
      </c>
      <c r="G11" s="1361" t="s">
        <v>684</v>
      </c>
      <c r="H11" s="1362"/>
      <c r="I11" s="1363"/>
      <c r="J11" s="1352" t="s">
        <v>439</v>
      </c>
      <c r="K11" s="1352" t="s">
        <v>447</v>
      </c>
      <c r="L11" s="1342"/>
    </row>
    <row r="12" spans="1:32" ht="21" customHeight="1">
      <c r="C12" s="1080"/>
      <c r="D12" s="1298"/>
      <c r="E12" s="1353"/>
      <c r="F12" s="1353"/>
      <c r="G12" s="1354" t="s">
        <v>685</v>
      </c>
      <c r="H12" s="1355"/>
      <c r="I12" s="1085" t="s">
        <v>686</v>
      </c>
      <c r="J12" s="1353"/>
      <c r="K12" s="1353"/>
      <c r="L12" s="1342"/>
    </row>
    <row r="13" spans="1:32" ht="12" customHeight="1">
      <c r="C13" s="1080"/>
      <c r="D13" s="1076" t="s">
        <v>92</v>
      </c>
      <c r="E13" s="1076" t="s">
        <v>48</v>
      </c>
      <c r="F13" s="1076" t="s">
        <v>49</v>
      </c>
      <c r="G13" s="1356" t="s">
        <v>50</v>
      </c>
      <c r="H13" s="1356"/>
      <c r="I13" s="1076" t="s">
        <v>67</v>
      </c>
      <c r="J13" s="1076" t="s">
        <v>68</v>
      </c>
      <c r="K13" s="1076" t="s">
        <v>182</v>
      </c>
      <c r="L13" s="1076" t="s">
        <v>183</v>
      </c>
    </row>
    <row r="14" spans="1:32" ht="14.25" customHeight="1">
      <c r="A14" s="1105"/>
      <c r="C14" s="1080"/>
      <c r="D14" s="1153">
        <v>1</v>
      </c>
      <c r="E14" s="1343" t="s">
        <v>687</v>
      </c>
      <c r="F14" s="1357"/>
      <c r="G14" s="1357"/>
      <c r="H14" s="1357"/>
      <c r="I14" s="1357"/>
      <c r="J14" s="1357"/>
      <c r="K14" s="1357"/>
      <c r="L14" s="1090"/>
      <c r="M14" s="1155"/>
    </row>
    <row r="15" spans="1:32" ht="56.25">
      <c r="A15" s="1105"/>
      <c r="C15" s="1080"/>
      <c r="D15" s="1153" t="s">
        <v>294</v>
      </c>
      <c r="E15" s="1108" t="s">
        <v>449</v>
      </c>
      <c r="F15" s="1108" t="s">
        <v>449</v>
      </c>
      <c r="G15" s="1349" t="s">
        <v>449</v>
      </c>
      <c r="H15" s="1350"/>
      <c r="I15" s="1108" t="s">
        <v>449</v>
      </c>
      <c r="J15" s="1130" t="s">
        <v>1663</v>
      </c>
      <c r="K15" s="1168"/>
      <c r="L15" s="1097" t="s">
        <v>688</v>
      </c>
      <c r="M15" s="1155"/>
    </row>
    <row r="16" spans="1:32" ht="18.75">
      <c r="A16" s="1105"/>
      <c r="B16" s="1094">
        <v>3</v>
      </c>
      <c r="C16" s="1080"/>
      <c r="D16" s="1156">
        <v>2</v>
      </c>
      <c r="E16" s="1358" t="s">
        <v>689</v>
      </c>
      <c r="F16" s="1359"/>
      <c r="G16" s="1359"/>
      <c r="H16" s="1360"/>
      <c r="I16" s="1360"/>
      <c r="J16" s="1360" t="s">
        <v>449</v>
      </c>
      <c r="K16" s="1360"/>
      <c r="L16" s="1151"/>
      <c r="M16" s="1155"/>
    </row>
    <row r="17" spans="1:15" ht="90" customHeight="1">
      <c r="A17" s="1105"/>
      <c r="C17" s="1344"/>
      <c r="D17" s="1351" t="s">
        <v>690</v>
      </c>
      <c r="E17" s="1347" t="str">
        <f>IF('Перечень тарифов'!E21="","наименование отсутствует","" &amp; 'Перечень тарифов'!E21 &amp; "")</f>
        <v>Тарифы на услуги по передаче тепловой энергии</v>
      </c>
      <c r="F17" s="1348" t="str">
        <f>IF('Перечень тарифов'!J21="","наименование отсутствует","" &amp; 'Перечень тарифов'!J21 &amp; "")</f>
        <v>наименование отсутствует</v>
      </c>
      <c r="G17" s="1108"/>
      <c r="H17" s="1167" t="s">
        <v>2992</v>
      </c>
      <c r="I17" s="1165" t="s">
        <v>1423</v>
      </c>
      <c r="J17" s="1130" t="s">
        <v>247</v>
      </c>
      <c r="K17" s="1108" t="s">
        <v>449</v>
      </c>
      <c r="L17" s="1274" t="s">
        <v>711</v>
      </c>
      <c r="M17" s="1155"/>
    </row>
    <row r="18" spans="1:15" ht="18.75">
      <c r="A18" s="1105"/>
      <c r="C18" s="1344"/>
      <c r="D18" s="1351"/>
      <c r="E18" s="1347"/>
      <c r="F18" s="1348"/>
      <c r="G18" s="1157"/>
      <c r="H18" s="1152" t="s">
        <v>274</v>
      </c>
      <c r="I18" s="1147"/>
      <c r="J18" s="1147"/>
      <c r="K18" s="1145"/>
      <c r="L18" s="1276"/>
      <c r="M18" s="1155"/>
    </row>
    <row r="19" spans="1:15" ht="18.75">
      <c r="A19" s="1105"/>
      <c r="B19" s="1094">
        <v>3</v>
      </c>
      <c r="C19" s="1080"/>
      <c r="D19" s="1095" t="s">
        <v>49</v>
      </c>
      <c r="E19" s="1343" t="s">
        <v>691</v>
      </c>
      <c r="F19" s="1343"/>
      <c r="G19" s="1343"/>
      <c r="H19" s="1343"/>
      <c r="I19" s="1343"/>
      <c r="J19" s="1343"/>
      <c r="K19" s="1343"/>
      <c r="L19" s="1129"/>
      <c r="M19" s="1155"/>
    </row>
    <row r="20" spans="1:15" ht="33.75">
      <c r="A20" s="1105"/>
      <c r="C20" s="1080"/>
      <c r="D20" s="1153" t="s">
        <v>440</v>
      </c>
      <c r="E20" s="1108" t="s">
        <v>449</v>
      </c>
      <c r="F20" s="1108" t="s">
        <v>449</v>
      </c>
      <c r="G20" s="1349" t="s">
        <v>449</v>
      </c>
      <c r="H20" s="1350"/>
      <c r="I20" s="1108" t="s">
        <v>449</v>
      </c>
      <c r="J20" s="1108" t="s">
        <v>449</v>
      </c>
      <c r="K20" s="1037" t="s">
        <v>2993</v>
      </c>
      <c r="L20" s="1097" t="s">
        <v>692</v>
      </c>
      <c r="M20" s="1155"/>
    </row>
    <row r="21" spans="1:15" ht="18.75">
      <c r="A21" s="1105"/>
      <c r="B21" s="1094">
        <v>3</v>
      </c>
      <c r="C21" s="1080"/>
      <c r="D21" s="1095" t="s">
        <v>50</v>
      </c>
      <c r="E21" s="1343" t="s">
        <v>693</v>
      </c>
      <c r="F21" s="1343"/>
      <c r="G21" s="1343"/>
      <c r="H21" s="1343"/>
      <c r="I21" s="1343"/>
      <c r="J21" s="1343"/>
      <c r="K21" s="1343"/>
      <c r="L21" s="1129"/>
      <c r="M21" s="1155"/>
    </row>
    <row r="22" spans="1:15" ht="67.5" customHeight="1">
      <c r="A22" s="1105"/>
      <c r="C22" s="1344"/>
      <c r="D22" s="1351" t="s">
        <v>441</v>
      </c>
      <c r="E22" s="1347" t="str">
        <f>IF('Перечень тарифов'!E21="","наименование отсутствует","" &amp; 'Перечень тарифов'!E21 &amp; "")</f>
        <v>Тарифы на услуги по передаче тепловой энергии</v>
      </c>
      <c r="F22" s="1348" t="str">
        <f>IF('Перечень тарифов'!J21="","наименование отсутствует","" &amp; 'Перечень тарифов'!J21 &amp; "")</f>
        <v>наименование отсутствует</v>
      </c>
      <c r="G22" s="1108"/>
      <c r="H22" s="1165" t="s">
        <v>2992</v>
      </c>
      <c r="I22" s="1165" t="s">
        <v>1423</v>
      </c>
      <c r="J22" s="1171">
        <v>35917.440000000002</v>
      </c>
      <c r="K22" s="1108" t="s">
        <v>449</v>
      </c>
      <c r="L22" s="1274" t="s">
        <v>712</v>
      </c>
      <c r="M22" s="1155"/>
    </row>
    <row r="23" spans="1:15" ht="18.75">
      <c r="A23" s="1105"/>
      <c r="C23" s="1344"/>
      <c r="D23" s="1351"/>
      <c r="E23" s="1347"/>
      <c r="F23" s="1348"/>
      <c r="G23" s="1157"/>
      <c r="H23" s="1152" t="s">
        <v>274</v>
      </c>
      <c r="I23" s="1144"/>
      <c r="J23" s="1144"/>
      <c r="K23" s="1145"/>
      <c r="L23" s="1276"/>
      <c r="M23" s="1155"/>
    </row>
    <row r="24" spans="1:15" ht="18.75">
      <c r="A24" s="1105"/>
      <c r="C24" s="1080"/>
      <c r="D24" s="1095" t="s">
        <v>67</v>
      </c>
      <c r="E24" s="1343" t="s">
        <v>766</v>
      </c>
      <c r="F24" s="1343"/>
      <c r="G24" s="1343"/>
      <c r="H24" s="1343"/>
      <c r="I24" s="1343"/>
      <c r="J24" s="1343"/>
      <c r="K24" s="1343"/>
      <c r="L24" s="1129"/>
      <c r="M24" s="1155"/>
    </row>
    <row r="25" spans="1:15" ht="90" customHeight="1">
      <c r="A25" s="1105"/>
      <c r="C25" s="1344"/>
      <c r="D25" s="1345" t="s">
        <v>442</v>
      </c>
      <c r="E25" s="1347" t="str">
        <f>IF('Перечень тарифов'!E21="","наименование отсутствует","" &amp; 'Перечень тарифов'!E21 &amp; "")</f>
        <v>Тарифы на услуги по передаче тепловой энергии</v>
      </c>
      <c r="F25" s="1348" t="str">
        <f>IF('Перечень тарифов'!J21="","наименование отсутствует","" &amp; 'Перечень тарифов'!J21 &amp; "")</f>
        <v>наименование отсутствует</v>
      </c>
      <c r="G25" s="1108"/>
      <c r="H25" s="1167" t="s">
        <v>2992</v>
      </c>
      <c r="I25" s="1165" t="s">
        <v>1423</v>
      </c>
      <c r="J25" s="1171">
        <v>152.76</v>
      </c>
      <c r="K25" s="1108" t="s">
        <v>449</v>
      </c>
      <c r="L25" s="1274" t="s">
        <v>767</v>
      </c>
      <c r="M25" s="1155"/>
    </row>
    <row r="26" spans="1:15" ht="18.75">
      <c r="A26" s="1105"/>
      <c r="C26" s="1344"/>
      <c r="D26" s="1346"/>
      <c r="E26" s="1347"/>
      <c r="F26" s="1348"/>
      <c r="G26" s="1157"/>
      <c r="H26" s="1152" t="s">
        <v>274</v>
      </c>
      <c r="I26" s="1144"/>
      <c r="J26" s="1144"/>
      <c r="K26" s="1145"/>
      <c r="L26" s="1276"/>
      <c r="M26" s="1155"/>
    </row>
    <row r="27" spans="1:15" ht="26.1" customHeight="1">
      <c r="A27" s="1105"/>
      <c r="C27" s="1080"/>
      <c r="D27" s="1095" t="s">
        <v>68</v>
      </c>
      <c r="E27" s="1343" t="s">
        <v>714</v>
      </c>
      <c r="F27" s="1343"/>
      <c r="G27" s="1343"/>
      <c r="H27" s="1343"/>
      <c r="I27" s="1343"/>
      <c r="J27" s="1343"/>
      <c r="K27" s="1343"/>
      <c r="L27" s="1129"/>
      <c r="M27" s="1155"/>
    </row>
    <row r="28" spans="1:15" ht="101.25" customHeight="1">
      <c r="A28" s="1105"/>
      <c r="C28" s="1344"/>
      <c r="D28" s="1345" t="s">
        <v>443</v>
      </c>
      <c r="E28" s="1347" t="str">
        <f>IF('Перечень тарифов'!E21="","наименование отсутствует","" &amp; 'Перечень тарифов'!E21 &amp; "")</f>
        <v>Тарифы на услуги по передаче тепловой энергии</v>
      </c>
      <c r="F28" s="1348" t="str">
        <f>IF('Перечень тарифов'!J21="","наименование отсутствует","" &amp; 'Перечень тарифов'!J21 &amp; "")</f>
        <v>наименование отсутствует</v>
      </c>
      <c r="G28" s="1108"/>
      <c r="H28" s="1167" t="s">
        <v>2992</v>
      </c>
      <c r="I28" s="1165" t="s">
        <v>1423</v>
      </c>
      <c r="J28" s="1171">
        <v>3974.17</v>
      </c>
      <c r="K28" s="1108" t="s">
        <v>449</v>
      </c>
      <c r="L28" s="1274" t="s">
        <v>715</v>
      </c>
      <c r="M28" s="1155"/>
      <c r="O28" s="1100" t="s">
        <v>553</v>
      </c>
    </row>
    <row r="29" spans="1:15" ht="18.75">
      <c r="A29" s="1105"/>
      <c r="C29" s="1344"/>
      <c r="D29" s="1346"/>
      <c r="E29" s="1347"/>
      <c r="F29" s="1348"/>
      <c r="G29" s="1157"/>
      <c r="H29" s="1152" t="s">
        <v>274</v>
      </c>
      <c r="I29" s="1144"/>
      <c r="J29" s="1144"/>
      <c r="K29" s="1145"/>
      <c r="L29" s="1276"/>
      <c r="M29" s="1155"/>
    </row>
    <row r="30" spans="1:15" ht="25.5" customHeight="1">
      <c r="A30" s="1105"/>
      <c r="B30" s="1094">
        <v>3</v>
      </c>
      <c r="C30" s="1080"/>
      <c r="D30" s="1095" t="s">
        <v>182</v>
      </c>
      <c r="E30" s="1343" t="s">
        <v>713</v>
      </c>
      <c r="F30" s="1343"/>
      <c r="G30" s="1343"/>
      <c r="H30" s="1343"/>
      <c r="I30" s="1343"/>
      <c r="J30" s="1343"/>
      <c r="K30" s="1343"/>
      <c r="L30" s="1129"/>
      <c r="M30" s="1155"/>
    </row>
    <row r="31" spans="1:15" ht="112.5" customHeight="1">
      <c r="A31" s="1105"/>
      <c r="C31" s="1344"/>
      <c r="D31" s="1345" t="s">
        <v>694</v>
      </c>
      <c r="E31" s="1347" t="str">
        <f>IF('Перечень тарифов'!E21="","наименование отсутствует","" &amp; 'Перечень тарифов'!E21 &amp; "")</f>
        <v>Тарифы на услуги по передаче тепловой энергии</v>
      </c>
      <c r="F31" s="1348" t="str">
        <f>IF('Перечень тарифов'!J21="","наименование отсутствует","" &amp; 'Перечень тарифов'!J21 &amp; "")</f>
        <v>наименование отсутствует</v>
      </c>
      <c r="G31" s="1108"/>
      <c r="H31" s="1167" t="s">
        <v>2992</v>
      </c>
      <c r="I31" s="1165" t="s">
        <v>1423</v>
      </c>
      <c r="J31" s="1171">
        <v>0</v>
      </c>
      <c r="K31" s="1108" t="s">
        <v>449</v>
      </c>
      <c r="L31" s="1274" t="s">
        <v>716</v>
      </c>
      <c r="M31" s="1155"/>
    </row>
    <row r="32" spans="1:15" ht="18.75">
      <c r="A32" s="1105"/>
      <c r="C32" s="1344"/>
      <c r="D32" s="1346"/>
      <c r="E32" s="1347"/>
      <c r="F32" s="1348"/>
      <c r="G32" s="1157"/>
      <c r="H32" s="1152" t="s">
        <v>274</v>
      </c>
      <c r="I32" s="1144"/>
      <c r="J32" s="1144"/>
      <c r="K32" s="1145"/>
      <c r="L32" s="1276"/>
      <c r="M32" s="1155"/>
    </row>
    <row r="33" spans="1:15" s="1092" customFormat="1" ht="3" customHeight="1">
      <c r="A33" s="1105"/>
      <c r="D33" s="1159"/>
      <c r="E33" s="1159"/>
      <c r="F33" s="1159"/>
      <c r="G33" s="1159"/>
      <c r="H33" s="1159"/>
      <c r="I33" s="1159"/>
      <c r="J33" s="1159"/>
      <c r="K33" s="1159"/>
      <c r="L33" s="1159"/>
      <c r="N33" s="1143"/>
      <c r="O33" s="1143"/>
    </row>
    <row r="34" spans="1:15" ht="24.75" customHeight="1">
      <c r="D34" s="1146">
        <v>1</v>
      </c>
      <c r="E34" s="1267" t="s">
        <v>710</v>
      </c>
      <c r="F34" s="1267"/>
      <c r="G34" s="1267"/>
      <c r="H34" s="1267"/>
      <c r="I34" s="1267"/>
      <c r="J34" s="1267"/>
      <c r="K34" s="1267"/>
      <c r="L34" s="1267"/>
    </row>
  </sheetData>
  <sheetProtection algorithmName="SHA-512" hashValue="Zg6xU3Tm/pe9Ej5ayjFBHqg0VuYPb8XYRXbERg3Bufq9WmwOStc8GZHJy9mQ1Nzl9qbOBugx78FH8z4M9ekIZw==" saltValue="zCdbquw89RjJUY/8mFn9RQ==" spinCount="100000" sheet="1" objects="1" scenarios="1" formatColumns="0" formatRows="0"/>
  <mergeCells count="48">
    <mergeCell ref="D5:K5"/>
    <mergeCell ref="F7:K7"/>
    <mergeCell ref="F8:K8"/>
    <mergeCell ref="D10:K10"/>
    <mergeCell ref="L10:L12"/>
    <mergeCell ref="D11:D12"/>
    <mergeCell ref="E11:E12"/>
    <mergeCell ref="F11:F12"/>
    <mergeCell ref="G11:I11"/>
    <mergeCell ref="J11:J12"/>
    <mergeCell ref="E19:K19"/>
    <mergeCell ref="K11:K12"/>
    <mergeCell ref="G12:H12"/>
    <mergeCell ref="G13:H13"/>
    <mergeCell ref="E14:K14"/>
    <mergeCell ref="G15:H15"/>
    <mergeCell ref="E16:K16"/>
    <mergeCell ref="C17:C18"/>
    <mergeCell ref="D17:D18"/>
    <mergeCell ref="E17:E18"/>
    <mergeCell ref="F17:F18"/>
    <mergeCell ref="L17:L18"/>
    <mergeCell ref="G20:H20"/>
    <mergeCell ref="E21:K21"/>
    <mergeCell ref="C22:C23"/>
    <mergeCell ref="D22:D23"/>
    <mergeCell ref="E22:E23"/>
    <mergeCell ref="F22:F23"/>
    <mergeCell ref="L28:L29"/>
    <mergeCell ref="L22:L23"/>
    <mergeCell ref="E24:K24"/>
    <mergeCell ref="C25:C26"/>
    <mergeCell ref="D25:D26"/>
    <mergeCell ref="E25:E26"/>
    <mergeCell ref="F25:F26"/>
    <mergeCell ref="L25:L26"/>
    <mergeCell ref="E27:K27"/>
    <mergeCell ref="C28:C29"/>
    <mergeCell ref="D28:D29"/>
    <mergeCell ref="E28:E29"/>
    <mergeCell ref="F28:F29"/>
    <mergeCell ref="E34:L34"/>
    <mergeCell ref="E30:K30"/>
    <mergeCell ref="C31:C32"/>
    <mergeCell ref="D31:D32"/>
    <mergeCell ref="E31:E32"/>
    <mergeCell ref="F31:F32"/>
    <mergeCell ref="L31:L32"/>
  </mergeCells>
  <dataValidations count="6">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 type="textLength" operator="lessThanOrEqual" allowBlank="1" showInputMessage="1" showErrorMessage="1" errorTitle="Ошибка" error="Допускается ввод не более 900 символов!" sqref="L25 L28 L16:L17 L22 L3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5 K2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28:I28 H17:I17 H22:I22 H25:I25 H31:I31"/>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 type="decimal" allowBlank="1" showErrorMessage="1" errorTitle="Ошибка" error="Допускается ввод только действительных чисел!" sqref="J25 J28 J22 J31">
      <formula1>-9.99999999999999E+23</formula1>
      <formula2>9.99999999999999E+23</formula2>
    </dataValidation>
  </dataValidations>
  <hyperlinks>
    <hyperlink ref="K20" location="'Форма 4.10.1'!$K$20" tooltip="Кликните по гиперссылке, чтобы перейти по гиперссылке или отредактировать её" display="https://portal.eias.ru/Portal/DownloadPage.aspx?type=12&amp;guid=c3032a7c-385e-4ae3-97c3-910540529643"/>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3">
    <tabColor rgb="FFEAEBEE"/>
    <pageSetUpPr fitToPage="1"/>
  </sheetPr>
  <dimension ref="A1:N15"/>
  <sheetViews>
    <sheetView showGridLines="0" topLeftCell="C4" zoomScaleNormal="100" workbookViewId="0"/>
  </sheetViews>
  <sheetFormatPr defaultRowHeight="14.25"/>
  <cols>
    <col min="1" max="1" width="9.140625" style="122" hidden="1" customWidth="1"/>
    <col min="2" max="2" width="9.140625" style="123" hidden="1" customWidth="1"/>
    <col min="3" max="3" width="3.7109375" style="124" customWidth="1"/>
    <col min="4" max="4" width="7" style="125" bestFit="1" customWidth="1"/>
    <col min="5" max="5" width="11.28515625" style="125" customWidth="1"/>
    <col min="6" max="6" width="41" style="125" customWidth="1"/>
    <col min="7" max="7" width="18" style="125" customWidth="1"/>
    <col min="8" max="8" width="13.140625" style="125" customWidth="1"/>
    <col min="9" max="9" width="11.42578125" style="125" customWidth="1"/>
    <col min="10" max="10" width="42.140625" style="125" customWidth="1"/>
    <col min="11" max="11" width="115.7109375" style="125" customWidth="1"/>
    <col min="12" max="12" width="3.7109375" style="125" customWidth="1"/>
    <col min="13" max="16384" width="9.140625" style="125"/>
  </cols>
  <sheetData>
    <row r="1" spans="1:14" hidden="1"/>
    <row r="2" spans="1:14" hidden="1"/>
    <row r="3" spans="1:14" hidden="1"/>
    <row r="4" spans="1:14" ht="3" customHeight="1"/>
    <row r="5" spans="1:14" s="35" customFormat="1" ht="22.5">
      <c r="A5" s="119"/>
      <c r="C5" s="44"/>
      <c r="D5" s="1364" t="s">
        <v>460</v>
      </c>
      <c r="E5" s="1364"/>
      <c r="F5" s="1364"/>
      <c r="G5" s="1364"/>
      <c r="H5" s="1364"/>
      <c r="I5" s="1364"/>
      <c r="J5" s="1364"/>
      <c r="K5" s="408"/>
    </row>
    <row r="6" spans="1:14" ht="3" hidden="1" customHeight="1">
      <c r="D6" s="126"/>
      <c r="E6" s="126"/>
      <c r="G6" s="126"/>
      <c r="H6" s="126"/>
      <c r="I6" s="126"/>
      <c r="J6" s="126"/>
      <c r="K6" s="126"/>
    </row>
    <row r="7" spans="1:14" s="122" customFormat="1" ht="3" customHeight="1">
      <c r="B7" s="123"/>
      <c r="C7" s="124"/>
      <c r="D7" s="127"/>
      <c r="E7" s="127"/>
      <c r="G7" s="127"/>
      <c r="H7" s="127"/>
      <c r="I7" s="127"/>
      <c r="J7" s="127"/>
      <c r="K7" s="127"/>
      <c r="L7" s="128"/>
    </row>
    <row r="8" spans="1:14">
      <c r="D8" s="1366" t="s">
        <v>445</v>
      </c>
      <c r="E8" s="1366"/>
      <c r="F8" s="1366"/>
      <c r="G8" s="1366"/>
      <c r="H8" s="1366"/>
      <c r="I8" s="1366"/>
      <c r="J8" s="1366"/>
      <c r="K8" s="1366" t="s">
        <v>446</v>
      </c>
    </row>
    <row r="9" spans="1:14">
      <c r="D9" s="1366" t="s">
        <v>91</v>
      </c>
      <c r="E9" s="1366" t="s">
        <v>462</v>
      </c>
      <c r="F9" s="1366"/>
      <c r="G9" s="1366" t="s">
        <v>463</v>
      </c>
      <c r="H9" s="1366"/>
      <c r="I9" s="1366"/>
      <c r="J9" s="1366"/>
      <c r="K9" s="1366"/>
    </row>
    <row r="10" spans="1:14" ht="22.5">
      <c r="D10" s="1366"/>
      <c r="E10" s="131" t="s">
        <v>464</v>
      </c>
      <c r="F10" s="131" t="s">
        <v>398</v>
      </c>
      <c r="G10" s="131" t="s">
        <v>398</v>
      </c>
      <c r="H10" s="131" t="s">
        <v>464</v>
      </c>
      <c r="I10" s="131" t="s">
        <v>465</v>
      </c>
      <c r="J10" s="131" t="s">
        <v>447</v>
      </c>
      <c r="K10" s="1366"/>
    </row>
    <row r="11" spans="1:14" ht="12" customHeight="1">
      <c r="D11" s="39" t="s">
        <v>92</v>
      </c>
      <c r="E11" s="39" t="s">
        <v>48</v>
      </c>
      <c r="F11" s="39" t="s">
        <v>49</v>
      </c>
      <c r="G11" s="39" t="s">
        <v>50</v>
      </c>
      <c r="H11" s="39" t="s">
        <v>67</v>
      </c>
      <c r="I11" s="39" t="s">
        <v>68</v>
      </c>
      <c r="J11" s="39" t="s">
        <v>182</v>
      </c>
      <c r="K11" s="39" t="s">
        <v>183</v>
      </c>
    </row>
    <row r="12" spans="1:14" s="121" customFormat="1" ht="54.95" customHeight="1">
      <c r="A12" s="178" t="s">
        <v>49</v>
      </c>
      <c r="B12" s="129" t="s">
        <v>252</v>
      </c>
      <c r="C12" s="130"/>
      <c r="D12" s="132" t="s">
        <v>92</v>
      </c>
      <c r="E12" s="1138"/>
      <c r="F12" s="1109"/>
      <c r="G12" s="1109"/>
      <c r="H12" s="1109"/>
      <c r="I12" s="1176"/>
      <c r="J12" s="1037"/>
      <c r="K12" s="1274" t="s">
        <v>466</v>
      </c>
      <c r="M12" s="422" t="str">
        <f>IF(ISERROR(INDEX(kind_of_nameforms,MATCH(E12,kind_of_forms,0),1)),"",INDEX(kind_of_nameforms,MATCH(E12,kind_of_forms,0),1))</f>
        <v/>
      </c>
      <c r="N12" s="423"/>
    </row>
    <row r="13" spans="1:14" ht="15" customHeight="1">
      <c r="A13" s="125"/>
      <c r="B13" s="125"/>
      <c r="C13" s="125"/>
      <c r="D13" s="108"/>
      <c r="E13" s="134" t="s">
        <v>5</v>
      </c>
      <c r="F13" s="133"/>
      <c r="G13" s="133"/>
      <c r="H13" s="133"/>
      <c r="I13" s="133"/>
      <c r="J13" s="296"/>
      <c r="K13" s="1276"/>
    </row>
    <row r="14" spans="1:14" ht="3" customHeight="1">
      <c r="A14" s="125"/>
      <c r="B14" s="125"/>
      <c r="C14" s="125"/>
    </row>
    <row r="15" spans="1:14" ht="27.75" customHeight="1">
      <c r="E15" s="1365" t="s">
        <v>572</v>
      </c>
      <c r="F15" s="1365"/>
      <c r="G15" s="1365"/>
      <c r="H15" s="1365"/>
      <c r="I15" s="1365"/>
      <c r="J15" s="1365"/>
    </row>
  </sheetData>
  <sheetProtection password="FA9C" sheet="1" objects="1" scenarios="1" formatColumns="0" formatRows="0"/>
  <mergeCells count="8">
    <mergeCell ref="D5:J5"/>
    <mergeCell ref="E15:J15"/>
    <mergeCell ref="K12:K13"/>
    <mergeCell ref="D8:J8"/>
    <mergeCell ref="E9:F9"/>
    <mergeCell ref="K8:K10"/>
    <mergeCell ref="G9:J9"/>
    <mergeCell ref="D9:D10"/>
  </mergeCells>
  <phoneticPr fontId="9" type="noConversion"/>
  <dataValidations count="4">
    <dataValidation type="textLength" operator="lessThanOrEqual" allowBlank="1" showInputMessage="1" showErrorMessage="1" errorTitle="Ошибка" error="Допускается ввод не более 900 символов!" sqref="F12: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type="list" allowBlank="1" showInputMessage="1" showErrorMessage="1" errorTitle="Ошибка" error="Выберите значение из списка" prompt="Выберите значение из списка" sqref="E12">
      <formula1>kind_of_forms</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07">
    <tabColor rgb="FFCCCCFF"/>
    <pageSetUpPr fitToPage="1"/>
  </sheetPr>
  <dimension ref="A1:I15"/>
  <sheetViews>
    <sheetView showGridLines="0" topLeftCell="C6" zoomScaleNormal="100" workbookViewId="0"/>
  </sheetViews>
  <sheetFormatPr defaultRowHeight="14.25"/>
  <cols>
    <col min="1" max="2" width="9.140625" style="13" hidden="1" customWidth="1"/>
    <col min="3" max="3" width="3.7109375" style="46" bestFit="1" customWidth="1"/>
    <col min="4" max="4" width="6.28515625" style="13" bestFit="1" customWidth="1"/>
    <col min="5" max="5" width="94.85546875" style="13" customWidth="1"/>
    <col min="6" max="16384" width="9.140625" style="13"/>
  </cols>
  <sheetData>
    <row r="1" spans="3:9" hidden="1"/>
    <row r="2" spans="3:9" hidden="1"/>
    <row r="3" spans="3:9" hidden="1"/>
    <row r="4" spans="3:9" hidden="1"/>
    <row r="5" spans="3:9" hidden="1"/>
    <row r="6" spans="3:9" ht="3" customHeight="1">
      <c r="C6" s="47"/>
      <c r="D6" s="14"/>
      <c r="E6" s="14"/>
    </row>
    <row r="7" spans="3:9" ht="22.5">
      <c r="C7" s="47"/>
      <c r="D7" s="1226" t="s">
        <v>313</v>
      </c>
      <c r="E7" s="1228"/>
      <c r="F7" s="409"/>
    </row>
    <row r="8" spans="3:9" ht="3" customHeight="1">
      <c r="C8" s="47"/>
      <c r="D8" s="14"/>
      <c r="E8" s="14"/>
    </row>
    <row r="9" spans="3:9" ht="15.95" customHeight="1">
      <c r="C9" s="47"/>
      <c r="D9" s="97" t="s">
        <v>91</v>
      </c>
      <c r="E9" s="399" t="s">
        <v>312</v>
      </c>
    </row>
    <row r="10" spans="3:9" ht="12" customHeight="1">
      <c r="C10" s="47"/>
      <c r="D10" s="39" t="s">
        <v>92</v>
      </c>
      <c r="E10" s="39" t="s">
        <v>48</v>
      </c>
    </row>
    <row r="11" spans="3:9" ht="11.25" hidden="1" customHeight="1">
      <c r="C11" s="47"/>
      <c r="D11" s="186">
        <v>0</v>
      </c>
      <c r="E11" s="400"/>
    </row>
    <row r="12" spans="3:9" ht="15" customHeight="1">
      <c r="C12" s="160"/>
      <c r="D12" s="117">
        <v>1</v>
      </c>
      <c r="E12" s="1091"/>
    </row>
    <row r="13" spans="3:9" ht="12" customHeight="1">
      <c r="C13" s="47"/>
      <c r="D13" s="401"/>
      <c r="E13" s="402" t="s">
        <v>176</v>
      </c>
    </row>
    <row r="14" spans="3:9" ht="3" customHeight="1"/>
    <row r="15" spans="3:9" ht="22.5" customHeight="1">
      <c r="C15" s="161"/>
      <c r="D15" s="1367" t="s">
        <v>314</v>
      </c>
      <c r="E15" s="1367"/>
      <c r="F15" s="162"/>
      <c r="G15" s="162"/>
      <c r="H15" s="162"/>
      <c r="I15" s="162"/>
    </row>
  </sheetData>
  <sheetProtection password="FA9C" sheet="1" objects="1" scenarios="1" formatColumns="0" formatRow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omm">
    <tabColor rgb="FFCCCCFF"/>
    <pageSetUpPr fitToPage="1"/>
  </sheetPr>
  <dimension ref="A1:L12"/>
  <sheetViews>
    <sheetView showGridLines="0" topLeftCell="C6" zoomScaleNormal="100" workbookViewId="0"/>
  </sheetViews>
  <sheetFormatPr defaultRowHeight="14.25"/>
  <cols>
    <col min="1" max="2" width="9.140625" style="13" hidden="1" customWidth="1"/>
    <col min="3" max="3" width="3.7109375" style="46" customWidth="1"/>
    <col min="4" max="4" width="6.28515625" style="13" customWidth="1"/>
    <col min="5" max="5" width="94.85546875" style="13" customWidth="1"/>
    <col min="6" max="16384" width="9.140625" style="13"/>
  </cols>
  <sheetData>
    <row r="1" spans="3:12" hidden="1">
      <c r="L1" s="403"/>
    </row>
    <row r="2" spans="3:12" hidden="1"/>
    <row r="3" spans="3:12" hidden="1"/>
    <row r="4" spans="3:12" hidden="1"/>
    <row r="5" spans="3:12" hidden="1"/>
    <row r="6" spans="3:12" ht="3" customHeight="1">
      <c r="C6" s="47"/>
      <c r="D6" s="14"/>
      <c r="E6" s="14"/>
    </row>
    <row r="7" spans="3:12" ht="22.5">
      <c r="C7" s="47"/>
      <c r="D7" s="1364" t="s">
        <v>54</v>
      </c>
      <c r="E7" s="1364"/>
      <c r="F7" s="409"/>
    </row>
    <row r="8" spans="3:12" ht="3" customHeight="1">
      <c r="C8" s="47"/>
      <c r="D8" s="14"/>
      <c r="E8" s="14"/>
    </row>
    <row r="9" spans="3:12" ht="15.95" customHeight="1">
      <c r="C9" s="47"/>
      <c r="D9" s="97" t="s">
        <v>91</v>
      </c>
      <c r="E9" s="107" t="s">
        <v>175</v>
      </c>
    </row>
    <row r="10" spans="3:12" ht="12" customHeight="1">
      <c r="C10" s="47"/>
      <c r="D10" s="39" t="s">
        <v>92</v>
      </c>
      <c r="E10" s="39" t="s">
        <v>48</v>
      </c>
    </row>
    <row r="11" spans="3:12" ht="15" hidden="1" customHeight="1">
      <c r="C11" s="47"/>
      <c r="D11" s="117">
        <v>0</v>
      </c>
      <c r="E11" s="185"/>
    </row>
    <row r="12" spans="3:12">
      <c r="C12" s="47"/>
      <c r="D12" s="108"/>
      <c r="E12" s="106" t="s">
        <v>176</v>
      </c>
    </row>
  </sheetData>
  <sheetProtection password="FA9C" sheet="1" objects="1" scenarios="1" formatColumns="0" formatRows="0"/>
  <mergeCells count="1">
    <mergeCell ref="D7:E7"/>
  </mergeCells>
  <phoneticPr fontId="10" type="noConversion"/>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74"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Check">
    <tabColor indexed="31"/>
  </sheetPr>
  <dimension ref="B1:E5"/>
  <sheetViews>
    <sheetView showGridLines="0" zoomScaleNormal="100" workbookViewId="0"/>
  </sheetViews>
  <sheetFormatPr defaultRowHeight="11.25"/>
  <cols>
    <col min="1" max="1" width="1.7109375" style="43" customWidth="1"/>
    <col min="2" max="2" width="34.5703125" style="43" customWidth="1"/>
    <col min="3" max="3" width="85.5703125" style="43" customWidth="1"/>
    <col min="4" max="4" width="17.7109375" style="43" customWidth="1"/>
    <col min="5" max="16384" width="9.140625" style="43"/>
  </cols>
  <sheetData>
    <row r="1" spans="2:5" ht="3" customHeight="1"/>
    <row r="2" spans="2:5" ht="22.5">
      <c r="B2" s="1368" t="s">
        <v>55</v>
      </c>
      <c r="C2" s="1368"/>
      <c r="D2" s="1368"/>
      <c r="E2" s="410"/>
    </row>
    <row r="3" spans="2:5" ht="3" customHeight="1"/>
    <row r="4" spans="2:5" ht="21.75" customHeight="1" thickBot="1">
      <c r="B4" s="1196" t="s">
        <v>1</v>
      </c>
      <c r="C4" s="1196" t="s">
        <v>90</v>
      </c>
      <c r="D4" s="1196" t="s">
        <v>71</v>
      </c>
    </row>
    <row r="5" spans="2:5" ht="12" thickTop="1"/>
  </sheetData>
  <sheetProtection algorithmName="SHA-512" hashValue="dGlpXZ9cZaLUIsa1dPuBmoVnvdOm5/WbO7wdN7ojSP8JsBA8tCUiAwYIuT/BkQlFPgYchE9DSe9iwd5+f9kz4Q==" saltValue="VBh+4qDZIfwWhLJ1WqCuuQ==" spinCount="100000" sheet="1" objects="1" scenarios="1" formatColumns="0" formatRows="0" autoFilter="0"/>
  <autoFilter ref="B4:D4"/>
  <mergeCells count="1">
    <mergeCell ref="B2:D2"/>
  </mergeCells>
  <phoneticPr fontId="9"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et_union_hor">
    <tabColor indexed="47"/>
  </sheetPr>
  <dimension ref="A2:CE373"/>
  <sheetViews>
    <sheetView showGridLines="0" zoomScale="85" zoomScaleNormal="85" workbookViewId="0"/>
  </sheetViews>
  <sheetFormatPr defaultRowHeight="17.100000000000001" customHeight="1"/>
  <cols>
    <col min="1" max="2" width="10" customWidth="1"/>
    <col min="4" max="4" width="11.140625" bestFit="1" customWidth="1"/>
    <col min="5" max="5" width="16.5703125" customWidth="1"/>
    <col min="6" max="6" width="16.28515625" customWidth="1"/>
    <col min="7" max="7" width="19.140625" customWidth="1"/>
    <col min="8" max="11" width="10" customWidth="1"/>
    <col min="12" max="12" width="12.7109375" customWidth="1"/>
    <col min="13" max="13" width="26.710937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4" width="115.7109375" customWidth="1"/>
    <col min="28" max="28" width="115.7109375" customWidth="1"/>
    <col min="30" max="90" width="115.7109375" customWidth="1"/>
  </cols>
  <sheetData>
    <row r="2" spans="1:23" s="34" customFormat="1" ht="17.100000000000001" customHeight="1">
      <c r="A2" s="34" t="s">
        <v>174</v>
      </c>
    </row>
    <row r="4" spans="1:23" s="13" customFormat="1" ht="17.100000000000001" customHeight="1">
      <c r="C4" s="45"/>
      <c r="D4" s="117"/>
      <c r="E4" s="118"/>
    </row>
    <row r="7" spans="1:23" s="34" customFormat="1" ht="17.100000000000001" customHeight="1">
      <c r="A7" s="34" t="s">
        <v>0</v>
      </c>
    </row>
    <row r="8" spans="1:23" ht="17.100000000000001" customHeight="1">
      <c r="G8" s="90"/>
      <c r="H8" s="90"/>
      <c r="I8" s="90"/>
      <c r="M8" s="40"/>
    </row>
    <row r="9" spans="1:23" s="96" customFormat="1" ht="17.100000000000001" customHeight="1">
      <c r="A9" s="197"/>
      <c r="C9" s="152"/>
      <c r="D9" s="1246">
        <v>1</v>
      </c>
      <c r="E9" s="1391"/>
      <c r="F9" s="1393"/>
      <c r="G9" s="1397" t="s">
        <v>84</v>
      </c>
      <c r="H9" s="1246"/>
      <c r="I9" s="1246">
        <v>1</v>
      </c>
      <c r="J9" s="1386"/>
      <c r="K9" s="1300" t="s">
        <v>84</v>
      </c>
      <c r="L9" s="1263"/>
      <c r="M9" s="1263" t="s">
        <v>92</v>
      </c>
      <c r="N9" s="1389"/>
      <c r="O9" s="1300" t="s">
        <v>84</v>
      </c>
      <c r="P9" s="1263"/>
      <c r="Q9" s="1263" t="s">
        <v>92</v>
      </c>
      <c r="R9" s="1390"/>
      <c r="S9" s="1300" t="s">
        <v>84</v>
      </c>
      <c r="T9" s="1034"/>
      <c r="U9" s="1034" t="s">
        <v>92</v>
      </c>
      <c r="V9" s="1190"/>
      <c r="W9" s="288"/>
    </row>
    <row r="10" spans="1:23" s="702" customFormat="1" ht="17.100000000000001" customHeight="1">
      <c r="A10" s="197"/>
      <c r="C10" s="152"/>
      <c r="D10" s="1246"/>
      <c r="E10" s="1391"/>
      <c r="F10" s="1393"/>
      <c r="G10" s="1397"/>
      <c r="H10" s="1246"/>
      <c r="I10" s="1246"/>
      <c r="J10" s="1386"/>
      <c r="K10" s="1300"/>
      <c r="L10" s="1263"/>
      <c r="M10" s="1263"/>
      <c r="N10" s="1389"/>
      <c r="O10" s="1300"/>
      <c r="P10" s="1263"/>
      <c r="Q10" s="1263"/>
      <c r="R10" s="1390"/>
      <c r="S10" s="1300"/>
      <c r="T10" s="1036"/>
      <c r="U10" s="707"/>
      <c r="V10" s="708" t="s">
        <v>630</v>
      </c>
      <c r="W10" s="709"/>
    </row>
    <row r="11" spans="1:23" s="96" customFormat="1" ht="17.100000000000001" customHeight="1">
      <c r="A11" s="197"/>
      <c r="C11" s="152"/>
      <c r="D11" s="1247"/>
      <c r="E11" s="1392"/>
      <c r="F11" s="1394"/>
      <c r="G11" s="1247"/>
      <c r="H11" s="1247"/>
      <c r="I11" s="1247"/>
      <c r="J11" s="1387"/>
      <c r="K11" s="1247"/>
      <c r="L11" s="1247"/>
      <c r="M11" s="1247"/>
      <c r="N11" s="1390"/>
      <c r="O11" s="1247"/>
      <c r="P11" s="1035"/>
      <c r="Q11" s="707"/>
      <c r="R11" s="708" t="s">
        <v>629</v>
      </c>
      <c r="S11" s="704"/>
      <c r="T11" s="704"/>
      <c r="U11" s="704"/>
      <c r="V11" s="704"/>
      <c r="W11" s="709"/>
    </row>
    <row r="12" spans="1:23" s="96" customFormat="1" ht="17.100000000000001" customHeight="1">
      <c r="A12" s="197"/>
      <c r="C12" s="152"/>
      <c r="D12" s="1247"/>
      <c r="E12" s="1392"/>
      <c r="F12" s="1394"/>
      <c r="G12" s="1247"/>
      <c r="H12" s="1247"/>
      <c r="I12" s="1247"/>
      <c r="J12" s="1387"/>
      <c r="K12" s="1247"/>
      <c r="L12" s="707"/>
      <c r="M12" s="708"/>
      <c r="N12" s="708" t="s">
        <v>410</v>
      </c>
      <c r="O12" s="708"/>
      <c r="P12" s="708"/>
      <c r="Q12" s="708"/>
      <c r="R12" s="708"/>
      <c r="S12" s="704"/>
      <c r="T12" s="704"/>
      <c r="U12" s="704"/>
      <c r="V12" s="704"/>
      <c r="W12" s="709"/>
    </row>
    <row r="13" spans="1:23" s="96" customFormat="1" ht="17.25" customHeight="1">
      <c r="A13" s="197"/>
      <c r="C13" s="152"/>
      <c r="D13" s="1247"/>
      <c r="E13" s="1392"/>
      <c r="F13" s="1394"/>
      <c r="G13" s="1247"/>
      <c r="H13" s="707"/>
      <c r="I13" s="708"/>
      <c r="J13" s="708"/>
      <c r="K13" s="708"/>
      <c r="L13" s="708"/>
      <c r="M13" s="708"/>
      <c r="N13" s="708"/>
      <c r="O13" s="708"/>
      <c r="P13" s="708"/>
      <c r="Q13" s="708"/>
      <c r="R13" s="708"/>
      <c r="S13" s="704"/>
      <c r="T13" s="704"/>
      <c r="U13" s="704"/>
      <c r="V13" s="704"/>
      <c r="W13" s="709"/>
    </row>
    <row r="14" spans="1:23" ht="17.100000000000001" customHeight="1">
      <c r="A14" s="198"/>
    </row>
    <row r="15" spans="1:23" ht="16.5" customHeight="1">
      <c r="A15" s="197"/>
      <c r="B15" s="96"/>
      <c r="C15" s="152"/>
      <c r="D15" s="1385"/>
      <c r="E15" s="1395"/>
      <c r="F15" s="1396"/>
      <c r="G15" s="1398"/>
      <c r="H15" s="1246"/>
      <c r="I15" s="1246">
        <v>1</v>
      </c>
      <c r="J15" s="1386"/>
      <c r="K15" s="1300" t="s">
        <v>84</v>
      </c>
      <c r="L15" s="1263"/>
      <c r="M15" s="1263" t="s">
        <v>92</v>
      </c>
      <c r="N15" s="1389"/>
      <c r="O15" s="1300" t="s">
        <v>84</v>
      </c>
      <c r="P15" s="1263"/>
      <c r="Q15" s="1263" t="s">
        <v>92</v>
      </c>
      <c r="R15" s="1390"/>
      <c r="S15" s="1300" t="s">
        <v>84</v>
      </c>
      <c r="T15" s="1034"/>
      <c r="U15" s="1034" t="s">
        <v>92</v>
      </c>
      <c r="V15" s="1190"/>
      <c r="W15" s="288"/>
    </row>
    <row r="16" spans="1:23" s="705" customFormat="1" ht="16.5" customHeight="1">
      <c r="A16" s="711"/>
      <c r="B16" s="706"/>
      <c r="C16" s="710"/>
      <c r="D16" s="1385"/>
      <c r="E16" s="1395"/>
      <c r="F16" s="1396"/>
      <c r="G16" s="1398"/>
      <c r="H16" s="1246"/>
      <c r="I16" s="1246"/>
      <c r="J16" s="1386"/>
      <c r="K16" s="1300"/>
      <c r="L16" s="1263"/>
      <c r="M16" s="1263"/>
      <c r="N16" s="1389"/>
      <c r="O16" s="1300"/>
      <c r="P16" s="1263"/>
      <c r="Q16" s="1263"/>
      <c r="R16" s="1390"/>
      <c r="S16" s="1300"/>
      <c r="T16" s="1036"/>
      <c r="U16" s="707"/>
      <c r="V16" s="708" t="s">
        <v>630</v>
      </c>
      <c r="W16" s="709"/>
    </row>
    <row r="17" spans="1:36" ht="17.100000000000001" customHeight="1">
      <c r="A17" s="197"/>
      <c r="B17" s="96"/>
      <c r="C17" s="152"/>
      <c r="D17" s="1385"/>
      <c r="E17" s="1395"/>
      <c r="F17" s="1396"/>
      <c r="G17" s="1398"/>
      <c r="H17" s="1246"/>
      <c r="I17" s="1246"/>
      <c r="J17" s="1387"/>
      <c r="K17" s="1300"/>
      <c r="L17" s="1263"/>
      <c r="M17" s="1263"/>
      <c r="N17" s="1390"/>
      <c r="O17" s="1300"/>
      <c r="P17" s="1035"/>
      <c r="Q17" s="707"/>
      <c r="R17" s="708" t="s">
        <v>629</v>
      </c>
      <c r="S17" s="704"/>
      <c r="T17" s="704"/>
      <c r="U17" s="704"/>
      <c r="V17" s="704"/>
      <c r="W17" s="709"/>
    </row>
    <row r="18" spans="1:36" ht="17.100000000000001" customHeight="1">
      <c r="A18" s="197"/>
      <c r="B18" s="96"/>
      <c r="C18" s="152"/>
      <c r="D18" s="1385"/>
      <c r="E18" s="1395"/>
      <c r="F18" s="1396"/>
      <c r="G18" s="1398"/>
      <c r="H18" s="1246"/>
      <c r="I18" s="1246"/>
      <c r="J18" s="1387"/>
      <c r="K18" s="1300"/>
      <c r="L18" s="707"/>
      <c r="M18" s="708"/>
      <c r="N18" s="708" t="s">
        <v>410</v>
      </c>
      <c r="O18" s="708"/>
      <c r="P18" s="708"/>
      <c r="Q18" s="708"/>
      <c r="R18" s="708"/>
      <c r="S18" s="704"/>
      <c r="T18" s="704"/>
      <c r="U18" s="704"/>
      <c r="V18" s="704"/>
      <c r="W18" s="709"/>
    </row>
    <row r="19" spans="1:36" ht="17.100000000000001" customHeight="1">
      <c r="A19" s="197"/>
      <c r="B19" s="96"/>
      <c r="C19" s="152"/>
      <c r="D19" s="1385"/>
      <c r="E19" s="1395"/>
      <c r="F19" s="1396"/>
      <c r="G19" s="1398"/>
      <c r="H19" s="707"/>
      <c r="I19" s="708"/>
      <c r="J19" s="708"/>
      <c r="K19" s="708"/>
      <c r="L19" s="708"/>
      <c r="M19" s="708"/>
      <c r="N19" s="708"/>
      <c r="O19" s="708"/>
      <c r="P19" s="708"/>
      <c r="Q19" s="708"/>
      <c r="R19" s="708"/>
      <c r="S19" s="704"/>
      <c r="T19" s="704"/>
      <c r="U19" s="704"/>
      <c r="V19" s="704"/>
      <c r="W19" s="709"/>
    </row>
    <row r="20" spans="1:36" ht="17.100000000000001" customHeight="1">
      <c r="A20" s="198"/>
    </row>
    <row r="21" spans="1:36" s="34" customFormat="1" ht="17.100000000000001" customHeight="1">
      <c r="A21" s="34" t="s">
        <v>12</v>
      </c>
      <c r="C21" s="34" t="s">
        <v>92</v>
      </c>
    </row>
    <row r="27" spans="1:36" ht="17.100000000000001" customHeight="1">
      <c r="O27" s="1388" t="s">
        <v>297</v>
      </c>
      <c r="P27" s="1388"/>
      <c r="Q27" s="1388"/>
      <c r="R27" s="1325" t="s">
        <v>269</v>
      </c>
      <c r="S27" s="1325"/>
      <c r="T27" s="1325"/>
      <c r="U27" s="1285" t="s">
        <v>339</v>
      </c>
      <c r="W27" s="1399"/>
    </row>
    <row r="28" spans="1:36" ht="17.100000000000001" customHeight="1">
      <c r="O28" s="1326" t="s">
        <v>578</v>
      </c>
      <c r="P28" s="1326" t="s">
        <v>270</v>
      </c>
      <c r="Q28" s="1326"/>
      <c r="R28" s="1325"/>
      <c r="S28" s="1325"/>
      <c r="T28" s="1325"/>
      <c r="U28" s="1285"/>
      <c r="W28" s="1399"/>
    </row>
    <row r="29" spans="1:36" ht="37.5" customHeight="1">
      <c r="O29" s="1326"/>
      <c r="P29" s="98" t="s">
        <v>579</v>
      </c>
      <c r="Q29" s="98" t="s">
        <v>6</v>
      </c>
      <c r="R29" s="99" t="s">
        <v>273</v>
      </c>
      <c r="S29" s="1327" t="s">
        <v>272</v>
      </c>
      <c r="T29" s="1327"/>
      <c r="U29" s="1285"/>
      <c r="W29" s="1399"/>
    </row>
    <row r="30" spans="1:36" ht="17.100000000000001" customHeight="1">
      <c r="G30" s="150"/>
      <c r="H30" s="150"/>
      <c r="I30" s="150"/>
      <c r="J30" s="150"/>
      <c r="K30" s="150"/>
      <c r="L30" s="116"/>
      <c r="M30" s="404" t="s">
        <v>182</v>
      </c>
      <c r="N30" s="405"/>
      <c r="O30" s="1400"/>
      <c r="P30" s="1400"/>
      <c r="Q30" s="1400"/>
      <c r="R30" s="1400"/>
      <c r="S30" s="1400"/>
      <c r="T30" s="1400"/>
      <c r="U30" s="1400"/>
      <c r="V30" s="116"/>
      <c r="W30" s="116"/>
      <c r="X30" s="196"/>
      <c r="Y30" s="196"/>
      <c r="Z30" s="196"/>
      <c r="AA30" s="196"/>
      <c r="AB30" s="196"/>
      <c r="AC30" s="196"/>
      <c r="AD30" s="196"/>
      <c r="AE30" s="196"/>
      <c r="AF30" s="196"/>
      <c r="AG30" s="196"/>
      <c r="AH30" s="196"/>
      <c r="AI30" s="196"/>
      <c r="AJ30" s="196"/>
    </row>
    <row r="31" spans="1:36" s="493" customFormat="1" ht="22.5">
      <c r="A31" s="1304">
        <v>1</v>
      </c>
      <c r="B31" s="795"/>
      <c r="C31" s="795"/>
      <c r="D31" s="795"/>
      <c r="E31" s="796"/>
      <c r="F31" s="797"/>
      <c r="G31" s="797"/>
      <c r="H31" s="797"/>
      <c r="I31" s="798"/>
      <c r="J31" s="793"/>
      <c r="K31" s="800"/>
      <c r="L31" s="562">
        <f>mergeValue(A31)</f>
        <v>1</v>
      </c>
      <c r="M31" s="610" t="s">
        <v>19</v>
      </c>
      <c r="N31" s="615"/>
      <c r="O31" s="1371"/>
      <c r="P31" s="1372"/>
      <c r="Q31" s="1372"/>
      <c r="R31" s="1372"/>
      <c r="S31" s="1372"/>
      <c r="T31" s="1372"/>
      <c r="U31" s="1372"/>
      <c r="V31" s="1373"/>
      <c r="W31" s="1129" t="s">
        <v>718</v>
      </c>
      <c r="X31" s="554"/>
      <c r="Y31" s="558"/>
      <c r="Z31" s="558" t="str">
        <f t="shared" ref="Z31:Z44" si="0">IF(M31="","",M31 )</f>
        <v>Наименование тарифа</v>
      </c>
      <c r="AA31" s="558"/>
      <c r="AB31" s="558"/>
      <c r="AC31" s="558"/>
      <c r="AD31" s="554"/>
      <c r="AE31" s="554"/>
      <c r="AF31" s="554"/>
      <c r="AG31" s="554"/>
      <c r="AH31" s="554"/>
      <c r="AI31" s="554"/>
      <c r="AJ31" s="554"/>
    </row>
    <row r="32" spans="1:36" s="493" customFormat="1" ht="22.5">
      <c r="A32" s="1304"/>
      <c r="B32" s="1304">
        <v>1</v>
      </c>
      <c r="C32" s="795"/>
      <c r="D32" s="795"/>
      <c r="E32" s="797"/>
      <c r="F32" s="797"/>
      <c r="G32" s="797"/>
      <c r="H32" s="797"/>
      <c r="I32" s="792"/>
      <c r="J32" s="791"/>
      <c r="K32" s="794"/>
      <c r="L32" s="562" t="str">
        <f>mergeValue(A32) &amp;"."&amp; mergeValue(B32)</f>
        <v>1.1</v>
      </c>
      <c r="M32" s="516" t="s">
        <v>15</v>
      </c>
      <c r="N32" s="615"/>
      <c r="O32" s="1371"/>
      <c r="P32" s="1372"/>
      <c r="Q32" s="1372"/>
      <c r="R32" s="1372"/>
      <c r="S32" s="1372"/>
      <c r="T32" s="1372"/>
      <c r="U32" s="1372"/>
      <c r="V32" s="1373"/>
      <c r="W32" s="1129" t="s">
        <v>459</v>
      </c>
      <c r="X32" s="554"/>
      <c r="Y32" s="558"/>
      <c r="Z32" s="558" t="str">
        <f t="shared" si="0"/>
        <v>Территория действия тарифа</v>
      </c>
      <c r="AA32" s="558"/>
      <c r="AB32" s="558"/>
      <c r="AC32" s="558"/>
      <c r="AD32" s="554"/>
      <c r="AE32" s="554"/>
      <c r="AF32" s="554"/>
      <c r="AG32" s="554"/>
      <c r="AH32" s="554"/>
      <c r="AI32" s="554"/>
      <c r="AJ32" s="554"/>
    </row>
    <row r="33" spans="1:36" s="493" customFormat="1" ht="22.5">
      <c r="A33" s="1304"/>
      <c r="B33" s="1304"/>
      <c r="C33" s="1304">
        <v>1</v>
      </c>
      <c r="D33" s="795"/>
      <c r="E33" s="797"/>
      <c r="F33" s="797"/>
      <c r="G33" s="797"/>
      <c r="H33" s="797"/>
      <c r="I33" s="799"/>
      <c r="J33" s="791"/>
      <c r="K33" s="794"/>
      <c r="L33" s="562" t="str">
        <f>mergeValue(A33) &amp;"."&amp; mergeValue(B33)&amp;"."&amp; mergeValue(C33)</f>
        <v>1.1.1</v>
      </c>
      <c r="M33" s="517" t="s">
        <v>7</v>
      </c>
      <c r="N33" s="615"/>
      <c r="O33" s="1371"/>
      <c r="P33" s="1372"/>
      <c r="Q33" s="1372"/>
      <c r="R33" s="1372"/>
      <c r="S33" s="1372"/>
      <c r="T33" s="1372"/>
      <c r="U33" s="1372"/>
      <c r="V33" s="1373"/>
      <c r="W33" s="1129" t="s">
        <v>600</v>
      </c>
      <c r="X33" s="554"/>
      <c r="Y33" s="558"/>
      <c r="Z33" s="558" t="str">
        <f t="shared" si="0"/>
        <v xml:space="preserve">Наименование системы теплоснабжения </v>
      </c>
      <c r="AA33" s="558"/>
      <c r="AB33" s="558"/>
      <c r="AC33" s="558"/>
      <c r="AD33" s="554"/>
      <c r="AE33" s="554"/>
      <c r="AF33" s="554"/>
      <c r="AG33" s="554"/>
      <c r="AH33" s="554"/>
      <c r="AI33" s="554"/>
      <c r="AJ33" s="554"/>
    </row>
    <row r="34" spans="1:36" s="493" customFormat="1" ht="22.5">
      <c r="A34" s="1304"/>
      <c r="B34" s="1304"/>
      <c r="C34" s="1304"/>
      <c r="D34" s="1304">
        <v>1</v>
      </c>
      <c r="E34" s="797"/>
      <c r="F34" s="797"/>
      <c r="G34" s="797"/>
      <c r="H34" s="797"/>
      <c r="I34" s="799"/>
      <c r="J34" s="791"/>
      <c r="K34" s="794"/>
      <c r="L34" s="562" t="str">
        <f>mergeValue(A34) &amp;"."&amp; mergeValue(B34)&amp;"."&amp; mergeValue(C34)&amp;"."&amp; mergeValue(D34)</f>
        <v>1.1.1.1</v>
      </c>
      <c r="M34" s="518" t="s">
        <v>21</v>
      </c>
      <c r="N34" s="615"/>
      <c r="O34" s="1371"/>
      <c r="P34" s="1372"/>
      <c r="Q34" s="1372"/>
      <c r="R34" s="1372"/>
      <c r="S34" s="1372"/>
      <c r="T34" s="1372"/>
      <c r="U34" s="1372"/>
      <c r="V34" s="1373"/>
      <c r="W34" s="1129" t="s">
        <v>601</v>
      </c>
      <c r="X34" s="554"/>
      <c r="Y34" s="558"/>
      <c r="Z34" s="558" t="str">
        <f t="shared" si="0"/>
        <v xml:space="preserve">Источник тепловой энергии  </v>
      </c>
      <c r="AA34" s="558"/>
      <c r="AB34" s="558"/>
      <c r="AC34" s="558"/>
      <c r="AD34" s="554"/>
      <c r="AE34" s="554"/>
      <c r="AF34" s="554"/>
      <c r="AG34" s="554"/>
      <c r="AH34" s="554"/>
      <c r="AI34" s="554"/>
      <c r="AJ34" s="554"/>
    </row>
    <row r="35" spans="1:36" s="493" customFormat="1" ht="78.75">
      <c r="A35" s="1304"/>
      <c r="B35" s="1304"/>
      <c r="C35" s="1304"/>
      <c r="D35" s="1304"/>
      <c r="E35" s="1304">
        <v>1</v>
      </c>
      <c r="F35" s="797"/>
      <c r="G35" s="797"/>
      <c r="H35" s="795">
        <v>1</v>
      </c>
      <c r="I35" s="1304">
        <v>1</v>
      </c>
      <c r="J35" s="797"/>
      <c r="K35" s="802"/>
      <c r="L35" s="562" t="str">
        <f>mergeValue(A35) &amp;"."&amp; mergeValue(B35)&amp;"."&amp; mergeValue(C35)&amp;"."&amp; mergeValue(D35)&amp;"."&amp; mergeValue(E35)</f>
        <v>1.1.1.1.1</v>
      </c>
      <c r="M35" s="524" t="s">
        <v>8</v>
      </c>
      <c r="N35" s="615"/>
      <c r="O35" s="1307"/>
      <c r="P35" s="1308"/>
      <c r="Q35" s="1308"/>
      <c r="R35" s="1308"/>
      <c r="S35" s="1308"/>
      <c r="T35" s="1308"/>
      <c r="U35" s="1308"/>
      <c r="V35" s="1309"/>
      <c r="W35" s="1129" t="s">
        <v>719</v>
      </c>
      <c r="X35" s="554"/>
      <c r="Y35" s="558"/>
      <c r="Z35" s="558" t="str">
        <f t="shared" si="0"/>
        <v>Схема подключения теплопотребляющей установки к коллектору источника тепловой энергии</v>
      </c>
      <c r="AA35" s="558"/>
      <c r="AB35" s="558"/>
      <c r="AC35" s="558"/>
      <c r="AD35" s="554"/>
      <c r="AE35" s="554"/>
      <c r="AF35" s="554"/>
      <c r="AG35" s="554"/>
      <c r="AH35" s="554"/>
      <c r="AI35" s="554"/>
      <c r="AJ35" s="554"/>
    </row>
    <row r="36" spans="1:36" s="493" customFormat="1" ht="33.75">
      <c r="A36" s="1304"/>
      <c r="B36" s="1304"/>
      <c r="C36" s="1304"/>
      <c r="D36" s="1304"/>
      <c r="E36" s="1304"/>
      <c r="F36" s="1304">
        <v>1</v>
      </c>
      <c r="G36" s="795"/>
      <c r="H36" s="795"/>
      <c r="I36" s="1304"/>
      <c r="J36" s="1304">
        <v>1</v>
      </c>
      <c r="K36" s="803"/>
      <c r="L36" s="562" t="str">
        <f>mergeValue(A36) &amp;"."&amp; mergeValue(B36)&amp;"."&amp; mergeValue(C36)&amp;"."&amp; mergeValue(D36)&amp;"."&amp; mergeValue(E36)&amp;"."&amp; mergeValue(F36)</f>
        <v>1.1.1.1.1.1</v>
      </c>
      <c r="M36" s="525" t="s">
        <v>9</v>
      </c>
      <c r="N36" s="615"/>
      <c r="O36" s="1307"/>
      <c r="P36" s="1308"/>
      <c r="Q36" s="1308"/>
      <c r="R36" s="1308"/>
      <c r="S36" s="1308"/>
      <c r="T36" s="1308"/>
      <c r="U36" s="1308"/>
      <c r="V36" s="1309"/>
      <c r="W36" s="1129" t="s">
        <v>720</v>
      </c>
      <c r="X36" s="554"/>
      <c r="Y36" s="558"/>
      <c r="Z36" s="558" t="str">
        <f t="shared" si="0"/>
        <v>Группа потребителей</v>
      </c>
      <c r="AA36" s="558"/>
      <c r="AB36" s="558"/>
      <c r="AC36" s="558"/>
      <c r="AD36" s="554"/>
      <c r="AE36" s="554"/>
      <c r="AF36" s="554"/>
      <c r="AG36" s="554"/>
      <c r="AH36" s="554"/>
      <c r="AI36" s="554"/>
      <c r="AJ36" s="554"/>
    </row>
    <row r="37" spans="1:36" s="493" customFormat="1" ht="122.1" customHeight="1">
      <c r="A37" s="1304"/>
      <c r="B37" s="1304"/>
      <c r="C37" s="1304"/>
      <c r="D37" s="1304"/>
      <c r="E37" s="1304"/>
      <c r="F37" s="1304"/>
      <c r="G37" s="795">
        <v>1</v>
      </c>
      <c r="H37" s="795"/>
      <c r="I37" s="1304"/>
      <c r="J37" s="1304"/>
      <c r="K37" s="803">
        <v>1</v>
      </c>
      <c r="L37" s="562" t="str">
        <f>mergeValue(A37) &amp;"."&amp; mergeValue(B37)&amp;"."&amp; mergeValue(C37)&amp;"."&amp; mergeValue(D37)&amp;"."&amp; mergeValue(E37)&amp;"."&amp; mergeValue(F37)&amp;"."&amp; mergeValue(G37)</f>
        <v>1.1.1.1.1.1.1</v>
      </c>
      <c r="M37" s="1016"/>
      <c r="N37" s="615"/>
      <c r="O37" s="532"/>
      <c r="P37" s="532"/>
      <c r="Q37" s="1040"/>
      <c r="R37" s="1299"/>
      <c r="S37" s="1300" t="s">
        <v>83</v>
      </c>
      <c r="T37" s="1299"/>
      <c r="U37" s="1300" t="s">
        <v>83</v>
      </c>
      <c r="V37" s="532"/>
      <c r="W37" s="1274" t="s">
        <v>721</v>
      </c>
      <c r="X37" s="554" t="str">
        <f>strCheckDate(O38:V38)</f>
        <v/>
      </c>
      <c r="Y37" s="558"/>
      <c r="Z37" s="558" t="str">
        <f t="shared" si="0"/>
        <v/>
      </c>
      <c r="AA37" s="558"/>
      <c r="AB37" s="558"/>
      <c r="AC37" s="558"/>
      <c r="AD37" s="554"/>
      <c r="AE37" s="554"/>
      <c r="AF37" s="554"/>
      <c r="AG37" s="554"/>
      <c r="AH37" s="554"/>
      <c r="AI37" s="554"/>
      <c r="AJ37" s="554"/>
    </row>
    <row r="38" spans="1:36" s="493" customFormat="1" ht="14.25" hidden="1" customHeight="1">
      <c r="A38" s="1304"/>
      <c r="B38" s="1304"/>
      <c r="C38" s="1304"/>
      <c r="D38" s="1304"/>
      <c r="E38" s="1304"/>
      <c r="F38" s="1304"/>
      <c r="G38" s="795"/>
      <c r="H38" s="795"/>
      <c r="I38" s="1304"/>
      <c r="J38" s="1304"/>
      <c r="K38" s="803"/>
      <c r="L38" s="569"/>
      <c r="M38" s="615"/>
      <c r="N38" s="615"/>
      <c r="O38" s="532"/>
      <c r="P38" s="532"/>
      <c r="Q38" s="553" t="str">
        <f>R37 &amp; "-" &amp; T37</f>
        <v>-</v>
      </c>
      <c r="R38" s="1299"/>
      <c r="S38" s="1300"/>
      <c r="T38" s="1299"/>
      <c r="U38" s="1300"/>
      <c r="V38" s="532"/>
      <c r="W38" s="1275"/>
      <c r="X38" s="554"/>
      <c r="Y38" s="558"/>
      <c r="Z38" s="558" t="str">
        <f t="shared" si="0"/>
        <v/>
      </c>
      <c r="AA38" s="558"/>
      <c r="AB38" s="558"/>
      <c r="AC38" s="558"/>
      <c r="AD38" s="554"/>
      <c r="AE38" s="554"/>
      <c r="AF38" s="554"/>
      <c r="AG38" s="554"/>
      <c r="AH38" s="554"/>
      <c r="AI38" s="554"/>
      <c r="AJ38" s="554"/>
    </row>
    <row r="39" spans="1:36" s="493" customFormat="1" ht="15" customHeight="1">
      <c r="A39" s="1304"/>
      <c r="B39" s="1304"/>
      <c r="C39" s="1304"/>
      <c r="D39" s="1304"/>
      <c r="E39" s="1304"/>
      <c r="F39" s="1304"/>
      <c r="G39" s="797"/>
      <c r="H39" s="795"/>
      <c r="I39" s="1304"/>
      <c r="J39" s="1304"/>
      <c r="K39" s="802"/>
      <c r="L39" s="508"/>
      <c r="M39" s="527" t="s">
        <v>24</v>
      </c>
      <c r="N39" s="534"/>
      <c r="O39" s="534"/>
      <c r="P39" s="534"/>
      <c r="Q39" s="534"/>
      <c r="R39" s="534"/>
      <c r="S39" s="534"/>
      <c r="T39" s="534"/>
      <c r="U39" s="534"/>
      <c r="V39" s="530"/>
      <c r="W39" s="1276"/>
      <c r="X39" s="554"/>
      <c r="Y39" s="558"/>
      <c r="Z39" s="558" t="str">
        <f t="shared" si="0"/>
        <v>Добавить вид теплоносителя (параметры теплоносителя)</v>
      </c>
      <c r="AA39" s="558"/>
      <c r="AB39" s="558"/>
      <c r="AC39" s="558"/>
      <c r="AD39" s="554"/>
      <c r="AE39" s="554"/>
      <c r="AF39" s="554"/>
      <c r="AG39" s="554"/>
      <c r="AH39" s="554"/>
      <c r="AI39" s="554"/>
      <c r="AJ39" s="554"/>
    </row>
    <row r="40" spans="1:36" s="493" customFormat="1" ht="15" customHeight="1">
      <c r="A40" s="1304"/>
      <c r="B40" s="1304"/>
      <c r="C40" s="1304"/>
      <c r="D40" s="1304"/>
      <c r="E40" s="1304"/>
      <c r="F40" s="797"/>
      <c r="G40" s="797"/>
      <c r="H40" s="795"/>
      <c r="I40" s="1304"/>
      <c r="J40" s="797"/>
      <c r="K40" s="802"/>
      <c r="L40" s="508"/>
      <c r="M40" s="526" t="s">
        <v>10</v>
      </c>
      <c r="N40" s="534"/>
      <c r="O40" s="534"/>
      <c r="P40" s="534"/>
      <c r="Q40" s="534"/>
      <c r="R40" s="534"/>
      <c r="S40" s="534"/>
      <c r="T40" s="534"/>
      <c r="U40" s="533"/>
      <c r="V40" s="534"/>
      <c r="W40" s="634"/>
      <c r="X40" s="554"/>
      <c r="Y40" s="558"/>
      <c r="Z40" s="558" t="str">
        <f t="shared" si="0"/>
        <v>Добавить группу потребителей</v>
      </c>
      <c r="AA40" s="558"/>
      <c r="AB40" s="558"/>
      <c r="AC40" s="558"/>
      <c r="AD40" s="554"/>
      <c r="AE40" s="554"/>
      <c r="AF40" s="554"/>
      <c r="AG40" s="554"/>
      <c r="AH40" s="554"/>
      <c r="AI40" s="554"/>
      <c r="AJ40" s="554"/>
    </row>
    <row r="41" spans="1:36" s="493" customFormat="1" ht="15" customHeight="1">
      <c r="A41" s="1304"/>
      <c r="B41" s="1304"/>
      <c r="C41" s="1304"/>
      <c r="D41" s="1304"/>
      <c r="E41" s="801"/>
      <c r="F41" s="797"/>
      <c r="G41" s="797"/>
      <c r="H41" s="797"/>
      <c r="I41" s="793"/>
      <c r="J41" s="790"/>
      <c r="K41" s="800"/>
      <c r="L41" s="508"/>
      <c r="M41" s="521" t="s">
        <v>11</v>
      </c>
      <c r="N41" s="534"/>
      <c r="O41" s="534"/>
      <c r="P41" s="534"/>
      <c r="Q41" s="534"/>
      <c r="R41" s="534"/>
      <c r="S41" s="534"/>
      <c r="T41" s="534"/>
      <c r="U41" s="533"/>
      <c r="V41" s="534"/>
      <c r="W41" s="634"/>
      <c r="X41" s="554"/>
      <c r="Y41" s="558"/>
      <c r="Z41" s="558" t="str">
        <f t="shared" si="0"/>
        <v>Добавить схему подключения</v>
      </c>
      <c r="AA41" s="558"/>
      <c r="AB41" s="558"/>
      <c r="AC41" s="558"/>
      <c r="AD41" s="554"/>
      <c r="AE41" s="554"/>
      <c r="AF41" s="554"/>
      <c r="AG41" s="554"/>
      <c r="AH41" s="554"/>
      <c r="AI41" s="554"/>
      <c r="AJ41" s="554"/>
    </row>
    <row r="42" spans="1:36" s="493" customFormat="1" ht="15" customHeight="1">
      <c r="A42" s="1304"/>
      <c r="B42" s="1304"/>
      <c r="C42" s="1304"/>
      <c r="D42" s="801"/>
      <c r="E42" s="801"/>
      <c r="F42" s="797"/>
      <c r="G42" s="797"/>
      <c r="H42" s="797"/>
      <c r="I42" s="793"/>
      <c r="J42" s="790"/>
      <c r="K42" s="800"/>
      <c r="L42" s="508"/>
      <c r="M42" s="520" t="s">
        <v>16</v>
      </c>
      <c r="N42" s="534"/>
      <c r="O42" s="534"/>
      <c r="P42" s="534"/>
      <c r="Q42" s="534"/>
      <c r="R42" s="534"/>
      <c r="S42" s="534"/>
      <c r="T42" s="534"/>
      <c r="U42" s="533"/>
      <c r="V42" s="534"/>
      <c r="W42" s="634"/>
      <c r="X42" s="554"/>
      <c r="Y42" s="558"/>
      <c r="Z42" s="558" t="str">
        <f t="shared" si="0"/>
        <v>Добавить источник тепловой энергии</v>
      </c>
      <c r="AA42" s="558"/>
      <c r="AB42" s="558"/>
      <c r="AC42" s="558"/>
      <c r="AD42" s="554"/>
      <c r="AE42" s="554"/>
      <c r="AF42" s="554"/>
      <c r="AG42" s="554"/>
      <c r="AH42" s="554"/>
      <c r="AI42" s="554"/>
      <c r="AJ42" s="554"/>
    </row>
    <row r="43" spans="1:36" s="493" customFormat="1" ht="15" customHeight="1">
      <c r="A43" s="1304"/>
      <c r="B43" s="1304"/>
      <c r="C43" s="801"/>
      <c r="D43" s="801"/>
      <c r="E43" s="801"/>
      <c r="F43" s="801"/>
      <c r="G43" s="806"/>
      <c r="H43" s="793"/>
      <c r="I43" s="804"/>
      <c r="J43" s="790"/>
      <c r="K43" s="805"/>
      <c r="L43" s="508"/>
      <c r="M43" s="519" t="s">
        <v>17</v>
      </c>
      <c r="N43" s="534"/>
      <c r="O43" s="534"/>
      <c r="P43" s="534"/>
      <c r="Q43" s="534"/>
      <c r="R43" s="534"/>
      <c r="S43" s="534"/>
      <c r="T43" s="534"/>
      <c r="U43" s="533"/>
      <c r="V43" s="534"/>
      <c r="W43" s="634"/>
      <c r="X43" s="554"/>
      <c r="Y43" s="558"/>
      <c r="Z43" s="558" t="str">
        <f t="shared" si="0"/>
        <v>Добавить наименование системы теплоснабжения</v>
      </c>
      <c r="AA43" s="558"/>
      <c r="AB43" s="558"/>
      <c r="AC43" s="558"/>
      <c r="AD43" s="554"/>
      <c r="AE43" s="554"/>
      <c r="AF43" s="554"/>
      <c r="AG43" s="554"/>
      <c r="AH43" s="554"/>
      <c r="AI43" s="554"/>
      <c r="AJ43" s="554"/>
    </row>
    <row r="44" spans="1:36" s="493" customFormat="1" ht="15" customHeight="1">
      <c r="A44" s="1304"/>
      <c r="B44" s="801"/>
      <c r="C44" s="801"/>
      <c r="D44" s="801"/>
      <c r="E44" s="801"/>
      <c r="F44" s="801"/>
      <c r="G44" s="806"/>
      <c r="H44" s="793"/>
      <c r="I44" s="793"/>
      <c r="J44" s="790"/>
      <c r="K44" s="800"/>
      <c r="L44" s="508"/>
      <c r="M44" s="528" t="s">
        <v>18</v>
      </c>
      <c r="N44" s="534"/>
      <c r="O44" s="534"/>
      <c r="P44" s="534"/>
      <c r="Q44" s="534"/>
      <c r="R44" s="534"/>
      <c r="S44" s="534"/>
      <c r="T44" s="534"/>
      <c r="U44" s="533"/>
      <c r="V44" s="534"/>
      <c r="W44" s="634"/>
      <c r="X44" s="554"/>
      <c r="Y44" s="558"/>
      <c r="Z44" s="558" t="str">
        <f t="shared" si="0"/>
        <v>Добавить территорию действия тарифа</v>
      </c>
      <c r="AA44" s="558"/>
      <c r="AB44" s="558"/>
      <c r="AC44" s="558"/>
      <c r="AD44" s="554"/>
      <c r="AE44" s="554"/>
      <c r="AF44" s="554"/>
      <c r="AG44" s="554"/>
      <c r="AH44" s="554"/>
      <c r="AI44" s="554"/>
      <c r="AJ44" s="554"/>
    </row>
    <row r="45" spans="1:36" s="492" customFormat="1" ht="15" customHeight="1">
      <c r="A45" s="789"/>
      <c r="B45" s="789"/>
      <c r="C45" s="789"/>
      <c r="D45" s="789"/>
      <c r="E45" s="789"/>
      <c r="F45" s="789"/>
      <c r="G45" s="789"/>
      <c r="H45" s="789"/>
      <c r="I45" s="789"/>
      <c r="J45" s="789"/>
      <c r="K45" s="789"/>
      <c r="L45" s="462"/>
      <c r="M45" s="535" t="s">
        <v>308</v>
      </c>
      <c r="N45" s="534"/>
      <c r="O45" s="534"/>
      <c r="P45" s="534"/>
      <c r="Q45" s="534"/>
      <c r="R45" s="534"/>
      <c r="S45" s="534"/>
      <c r="T45" s="534"/>
      <c r="U45" s="533"/>
      <c r="V45" s="534"/>
      <c r="W45" s="634"/>
      <c r="X45" s="556"/>
      <c r="Y45" s="556"/>
      <c r="Z45" s="556"/>
      <c r="AA45" s="556"/>
      <c r="AB45" s="556"/>
      <c r="AC45" s="556"/>
      <c r="AD45" s="556"/>
      <c r="AE45" s="556"/>
      <c r="AF45" s="556"/>
      <c r="AG45" s="556"/>
      <c r="AH45" s="556"/>
    </row>
    <row r="46" spans="1:36" ht="18.75" customHeight="1">
      <c r="X46" s="196"/>
      <c r="Y46" s="196"/>
      <c r="Z46" s="196"/>
      <c r="AA46" s="196"/>
      <c r="AB46" s="196"/>
      <c r="AC46" s="196"/>
      <c r="AD46" s="196"/>
      <c r="AE46" s="196"/>
      <c r="AF46" s="196"/>
      <c r="AG46" s="196"/>
      <c r="AH46" s="196"/>
      <c r="AI46" s="196"/>
      <c r="AJ46" s="196"/>
    </row>
    <row r="47" spans="1:36" s="34" customFormat="1" ht="17.100000000000001" customHeight="1">
      <c r="A47" s="34" t="s">
        <v>12</v>
      </c>
      <c r="C47" s="34" t="s">
        <v>48</v>
      </c>
      <c r="U47" s="151"/>
      <c r="X47" s="209"/>
      <c r="Y47" s="209"/>
      <c r="Z47" s="209"/>
      <c r="AA47" s="209"/>
      <c r="AB47" s="209"/>
      <c r="AC47" s="209"/>
      <c r="AD47" s="209"/>
      <c r="AE47" s="209"/>
      <c r="AF47" s="209"/>
      <c r="AG47" s="209"/>
      <c r="AH47" s="209"/>
      <c r="AI47" s="209"/>
      <c r="AJ47" s="209"/>
    </row>
    <row r="48" spans="1:36" ht="17.100000000000001" customHeight="1">
      <c r="L48" s="439"/>
      <c r="M48" s="439"/>
      <c r="N48" s="439"/>
      <c r="O48" s="439"/>
      <c r="P48" s="439"/>
      <c r="Q48" s="439"/>
      <c r="R48" s="439"/>
      <c r="S48" s="439"/>
      <c r="T48" s="439"/>
      <c r="U48" s="439"/>
      <c r="V48" s="439"/>
      <c r="W48" s="439"/>
      <c r="X48" s="196"/>
      <c r="Y48" s="196"/>
      <c r="Z48" s="196"/>
      <c r="AA48" s="196"/>
      <c r="AB48" s="196"/>
      <c r="AC48" s="196"/>
      <c r="AD48" s="196"/>
      <c r="AE48" s="196"/>
      <c r="AF48" s="196"/>
      <c r="AG48" s="196"/>
      <c r="AH48" s="196"/>
      <c r="AI48" s="196"/>
      <c r="AJ48" s="196"/>
    </row>
    <row r="49" spans="1:36" s="493" customFormat="1" ht="22.5">
      <c r="A49" s="1304">
        <v>1</v>
      </c>
      <c r="B49" s="813"/>
      <c r="C49" s="813"/>
      <c r="D49" s="813"/>
      <c r="E49" s="814"/>
      <c r="F49" s="815"/>
      <c r="G49" s="815"/>
      <c r="H49" s="815"/>
      <c r="I49" s="816"/>
      <c r="J49" s="811"/>
      <c r="K49" s="818"/>
      <c r="L49" s="562">
        <f>mergeValue(A49)</f>
        <v>1</v>
      </c>
      <c r="M49" s="610" t="s">
        <v>19</v>
      </c>
      <c r="N49" s="615"/>
      <c r="O49" s="1371"/>
      <c r="P49" s="1372"/>
      <c r="Q49" s="1372"/>
      <c r="R49" s="1372"/>
      <c r="S49" s="1372"/>
      <c r="T49" s="1372"/>
      <c r="U49" s="1372"/>
      <c r="V49" s="1373"/>
      <c r="W49" s="1129" t="s">
        <v>718</v>
      </c>
      <c r="X49" s="554"/>
      <c r="Y49" s="558"/>
      <c r="Z49" s="558" t="str">
        <f t="shared" ref="Z49:Z62" si="1">IF(M49="","",M49 )</f>
        <v>Наименование тарифа</v>
      </c>
      <c r="AA49" s="558"/>
      <c r="AB49" s="558"/>
      <c r="AC49" s="558"/>
      <c r="AD49" s="554"/>
      <c r="AE49" s="554"/>
      <c r="AF49" s="554"/>
      <c r="AG49" s="554"/>
      <c r="AH49" s="554"/>
      <c r="AI49" s="554"/>
      <c r="AJ49" s="554"/>
    </row>
    <row r="50" spans="1:36" s="493" customFormat="1" ht="22.5">
      <c r="A50" s="1304"/>
      <c r="B50" s="1304">
        <v>1</v>
      </c>
      <c r="C50" s="813"/>
      <c r="D50" s="813"/>
      <c r="E50" s="815"/>
      <c r="F50" s="815"/>
      <c r="G50" s="815"/>
      <c r="H50" s="815"/>
      <c r="I50" s="810"/>
      <c r="J50" s="809"/>
      <c r="K50" s="812"/>
      <c r="L50" s="562" t="str">
        <f>mergeValue(A50) &amp;"."&amp; mergeValue(B50)</f>
        <v>1.1</v>
      </c>
      <c r="M50" s="516" t="s">
        <v>15</v>
      </c>
      <c r="N50" s="615"/>
      <c r="O50" s="1371"/>
      <c r="P50" s="1372"/>
      <c r="Q50" s="1372"/>
      <c r="R50" s="1372"/>
      <c r="S50" s="1372"/>
      <c r="T50" s="1372"/>
      <c r="U50" s="1372"/>
      <c r="V50" s="1373"/>
      <c r="W50" s="1129" t="s">
        <v>459</v>
      </c>
      <c r="X50" s="554"/>
      <c r="Y50" s="558"/>
      <c r="Z50" s="558" t="str">
        <f t="shared" si="1"/>
        <v>Территория действия тарифа</v>
      </c>
      <c r="AA50" s="558"/>
      <c r="AB50" s="558"/>
      <c r="AC50" s="558"/>
      <c r="AD50" s="554"/>
      <c r="AE50" s="554"/>
      <c r="AF50" s="554"/>
      <c r="AG50" s="554"/>
      <c r="AH50" s="554"/>
      <c r="AI50" s="554"/>
      <c r="AJ50" s="554"/>
    </row>
    <row r="51" spans="1:36" s="493" customFormat="1" ht="22.5">
      <c r="A51" s="1304"/>
      <c r="B51" s="1304"/>
      <c r="C51" s="1304">
        <v>1</v>
      </c>
      <c r="D51" s="813"/>
      <c r="E51" s="815"/>
      <c r="F51" s="815"/>
      <c r="G51" s="815"/>
      <c r="H51" s="815"/>
      <c r="I51" s="817"/>
      <c r="J51" s="809"/>
      <c r="K51" s="812"/>
      <c r="L51" s="562" t="str">
        <f>mergeValue(A51) &amp;"."&amp; mergeValue(B51)&amp;"."&amp; mergeValue(C51)</f>
        <v>1.1.1</v>
      </c>
      <c r="M51" s="517" t="s">
        <v>7</v>
      </c>
      <c r="N51" s="615"/>
      <c r="O51" s="1371"/>
      <c r="P51" s="1372"/>
      <c r="Q51" s="1372"/>
      <c r="R51" s="1372"/>
      <c r="S51" s="1372"/>
      <c r="T51" s="1372"/>
      <c r="U51" s="1372"/>
      <c r="V51" s="1373"/>
      <c r="W51" s="1129" t="s">
        <v>600</v>
      </c>
      <c r="X51" s="554"/>
      <c r="Y51" s="558"/>
      <c r="Z51" s="558" t="str">
        <f t="shared" si="1"/>
        <v xml:space="preserve">Наименование системы теплоснабжения </v>
      </c>
      <c r="AA51" s="558"/>
      <c r="AB51" s="558"/>
      <c r="AC51" s="558"/>
      <c r="AD51" s="554"/>
      <c r="AE51" s="554"/>
      <c r="AF51" s="554"/>
      <c r="AG51" s="554"/>
      <c r="AH51" s="554"/>
      <c r="AI51" s="554"/>
      <c r="AJ51" s="554"/>
    </row>
    <row r="52" spans="1:36" s="493" customFormat="1" ht="22.5">
      <c r="A52" s="1304"/>
      <c r="B52" s="1304"/>
      <c r="C52" s="1304"/>
      <c r="D52" s="1304">
        <v>1</v>
      </c>
      <c r="E52" s="815"/>
      <c r="F52" s="815"/>
      <c r="G52" s="815"/>
      <c r="H52" s="815"/>
      <c r="I52" s="817"/>
      <c r="J52" s="809"/>
      <c r="K52" s="812"/>
      <c r="L52" s="562" t="str">
        <f>mergeValue(A52) &amp;"."&amp; mergeValue(B52)&amp;"."&amp; mergeValue(C52)&amp;"."&amp; mergeValue(D52)</f>
        <v>1.1.1.1</v>
      </c>
      <c r="M52" s="518" t="s">
        <v>21</v>
      </c>
      <c r="N52" s="615"/>
      <c r="O52" s="1371"/>
      <c r="P52" s="1372"/>
      <c r="Q52" s="1372"/>
      <c r="R52" s="1372"/>
      <c r="S52" s="1372"/>
      <c r="T52" s="1372"/>
      <c r="U52" s="1372"/>
      <c r="V52" s="1373"/>
      <c r="W52" s="1129" t="s">
        <v>601</v>
      </c>
      <c r="X52" s="554"/>
      <c r="Y52" s="558"/>
      <c r="Z52" s="558" t="str">
        <f t="shared" si="1"/>
        <v xml:space="preserve">Источник тепловой энергии  </v>
      </c>
      <c r="AA52" s="558"/>
      <c r="AB52" s="558"/>
      <c r="AC52" s="558"/>
      <c r="AD52" s="554"/>
      <c r="AE52" s="554"/>
      <c r="AF52" s="554"/>
      <c r="AG52" s="554"/>
      <c r="AH52" s="554"/>
      <c r="AI52" s="554"/>
      <c r="AJ52" s="554"/>
    </row>
    <row r="53" spans="1:36" s="493" customFormat="1" ht="78.75">
      <c r="A53" s="1304"/>
      <c r="B53" s="1304"/>
      <c r="C53" s="1304"/>
      <c r="D53" s="1304"/>
      <c r="E53" s="1304">
        <v>1</v>
      </c>
      <c r="F53" s="815"/>
      <c r="G53" s="815"/>
      <c r="H53" s="813">
        <v>1</v>
      </c>
      <c r="I53" s="1304">
        <v>1</v>
      </c>
      <c r="J53" s="815"/>
      <c r="K53" s="820"/>
      <c r="L53" s="562" t="str">
        <f>mergeValue(A53) &amp;"."&amp; mergeValue(B53)&amp;"."&amp; mergeValue(C53)&amp;"."&amp; mergeValue(D53)&amp;"."&amp; mergeValue(E53)</f>
        <v>1.1.1.1.1</v>
      </c>
      <c r="M53" s="524" t="s">
        <v>8</v>
      </c>
      <c r="N53" s="615"/>
      <c r="O53" s="1307"/>
      <c r="P53" s="1308"/>
      <c r="Q53" s="1308"/>
      <c r="R53" s="1308"/>
      <c r="S53" s="1308"/>
      <c r="T53" s="1308"/>
      <c r="U53" s="1308"/>
      <c r="V53" s="1309"/>
      <c r="W53" s="1129" t="s">
        <v>719</v>
      </c>
      <c r="X53" s="554"/>
      <c r="Y53" s="558"/>
      <c r="Z53" s="558" t="str">
        <f t="shared" si="1"/>
        <v>Схема подключения теплопотребляющей установки к коллектору источника тепловой энергии</v>
      </c>
      <c r="AA53" s="558"/>
      <c r="AB53" s="558"/>
      <c r="AC53" s="558"/>
      <c r="AD53" s="554"/>
      <c r="AE53" s="554"/>
      <c r="AF53" s="554"/>
      <c r="AG53" s="554"/>
      <c r="AH53" s="554"/>
      <c r="AI53" s="554"/>
      <c r="AJ53" s="554"/>
    </row>
    <row r="54" spans="1:36" s="493" customFormat="1" ht="33.75">
      <c r="A54" s="1304"/>
      <c r="B54" s="1304"/>
      <c r="C54" s="1304"/>
      <c r="D54" s="1304"/>
      <c r="E54" s="1304"/>
      <c r="F54" s="1304">
        <v>1</v>
      </c>
      <c r="G54" s="813"/>
      <c r="H54" s="813"/>
      <c r="I54" s="1304"/>
      <c r="J54" s="1304">
        <v>1</v>
      </c>
      <c r="K54" s="821"/>
      <c r="L54" s="562" t="str">
        <f>mergeValue(A54) &amp;"."&amp; mergeValue(B54)&amp;"."&amp; mergeValue(C54)&amp;"."&amp; mergeValue(D54)&amp;"."&amp; mergeValue(E54)&amp;"."&amp; mergeValue(F54)</f>
        <v>1.1.1.1.1.1</v>
      </c>
      <c r="M54" s="525" t="s">
        <v>9</v>
      </c>
      <c r="N54" s="615"/>
      <c r="O54" s="1307"/>
      <c r="P54" s="1308"/>
      <c r="Q54" s="1308"/>
      <c r="R54" s="1308"/>
      <c r="S54" s="1308"/>
      <c r="T54" s="1308"/>
      <c r="U54" s="1308"/>
      <c r="V54" s="1309"/>
      <c r="W54" s="1129" t="s">
        <v>720</v>
      </c>
      <c r="X54" s="554"/>
      <c r="Y54" s="558"/>
      <c r="Z54" s="558" t="str">
        <f t="shared" si="1"/>
        <v>Группа потребителей</v>
      </c>
      <c r="AA54" s="558"/>
      <c r="AB54" s="558"/>
      <c r="AC54" s="558"/>
      <c r="AD54" s="554"/>
      <c r="AE54" s="554"/>
      <c r="AF54" s="554"/>
      <c r="AG54" s="554"/>
      <c r="AH54" s="554"/>
      <c r="AI54" s="554"/>
      <c r="AJ54" s="554"/>
    </row>
    <row r="55" spans="1:36" s="493" customFormat="1" ht="122.1" customHeight="1">
      <c r="A55" s="1304"/>
      <c r="B55" s="1304"/>
      <c r="C55" s="1304"/>
      <c r="D55" s="1304"/>
      <c r="E55" s="1304"/>
      <c r="F55" s="1304"/>
      <c r="G55" s="813">
        <v>1</v>
      </c>
      <c r="H55" s="813"/>
      <c r="I55" s="1304"/>
      <c r="J55" s="1304"/>
      <c r="K55" s="821">
        <v>1</v>
      </c>
      <c r="L55" s="562" t="str">
        <f>mergeValue(A55) &amp;"."&amp; mergeValue(B55)&amp;"."&amp; mergeValue(C55)&amp;"."&amp; mergeValue(D55)&amp;"."&amp; mergeValue(E55)&amp;"."&amp; mergeValue(F55)&amp;"."&amp; mergeValue(G55)</f>
        <v>1.1.1.1.1.1.1</v>
      </c>
      <c r="M55" s="1016"/>
      <c r="N55" s="615"/>
      <c r="O55" s="532"/>
      <c r="P55" s="532"/>
      <c r="Q55" s="1040"/>
      <c r="R55" s="1299"/>
      <c r="S55" s="1300" t="s">
        <v>83</v>
      </c>
      <c r="T55" s="1299"/>
      <c r="U55" s="1300" t="s">
        <v>83</v>
      </c>
      <c r="V55" s="532"/>
      <c r="W55" s="1274" t="s">
        <v>721</v>
      </c>
      <c r="X55" s="554" t="str">
        <f>strCheckDate(O56:V56)</f>
        <v/>
      </c>
      <c r="Y55" s="558"/>
      <c r="Z55" s="558" t="str">
        <f t="shared" si="1"/>
        <v/>
      </c>
      <c r="AA55" s="558"/>
      <c r="AB55" s="558"/>
      <c r="AC55" s="558"/>
      <c r="AD55" s="554"/>
      <c r="AE55" s="554"/>
      <c r="AF55" s="554"/>
      <c r="AG55" s="554"/>
      <c r="AH55" s="554"/>
      <c r="AI55" s="554"/>
      <c r="AJ55" s="554"/>
    </row>
    <row r="56" spans="1:36" s="493" customFormat="1" ht="14.25" hidden="1" customHeight="1">
      <c r="A56" s="1304"/>
      <c r="B56" s="1304"/>
      <c r="C56" s="1304"/>
      <c r="D56" s="1304"/>
      <c r="E56" s="1304"/>
      <c r="F56" s="1304"/>
      <c r="G56" s="813"/>
      <c r="H56" s="813"/>
      <c r="I56" s="1304"/>
      <c r="J56" s="1304"/>
      <c r="K56" s="821"/>
      <c r="L56" s="569"/>
      <c r="M56" s="615"/>
      <c r="N56" s="615"/>
      <c r="O56" s="532"/>
      <c r="P56" s="532"/>
      <c r="Q56" s="553" t="str">
        <f>R55 &amp; "-" &amp; T55</f>
        <v>-</v>
      </c>
      <c r="R56" s="1299"/>
      <c r="S56" s="1300"/>
      <c r="T56" s="1299"/>
      <c r="U56" s="1300"/>
      <c r="V56" s="532"/>
      <c r="W56" s="1275"/>
      <c r="X56" s="554"/>
      <c r="Y56" s="558"/>
      <c r="Z56" s="558" t="str">
        <f t="shared" si="1"/>
        <v/>
      </c>
      <c r="AA56" s="558"/>
      <c r="AB56" s="558"/>
      <c r="AC56" s="558"/>
      <c r="AD56" s="554"/>
      <c r="AE56" s="554"/>
      <c r="AF56" s="554"/>
      <c r="AG56" s="554"/>
      <c r="AH56" s="554"/>
      <c r="AI56" s="554"/>
      <c r="AJ56" s="554"/>
    </row>
    <row r="57" spans="1:36" s="493" customFormat="1" ht="15" customHeight="1">
      <c r="A57" s="1304"/>
      <c r="B57" s="1304"/>
      <c r="C57" s="1304"/>
      <c r="D57" s="1304"/>
      <c r="E57" s="1304"/>
      <c r="F57" s="1304"/>
      <c r="G57" s="815"/>
      <c r="H57" s="813"/>
      <c r="I57" s="1304"/>
      <c r="J57" s="1304"/>
      <c r="K57" s="820"/>
      <c r="L57" s="508"/>
      <c r="M57" s="527" t="s">
        <v>24</v>
      </c>
      <c r="N57" s="534"/>
      <c r="O57" s="534"/>
      <c r="P57" s="534"/>
      <c r="Q57" s="534"/>
      <c r="R57" s="534"/>
      <c r="S57" s="534"/>
      <c r="T57" s="534"/>
      <c r="U57" s="534"/>
      <c r="V57" s="530"/>
      <c r="W57" s="1276"/>
      <c r="X57" s="554"/>
      <c r="Y57" s="558"/>
      <c r="Z57" s="558" t="str">
        <f t="shared" si="1"/>
        <v>Добавить вид теплоносителя (параметры теплоносителя)</v>
      </c>
      <c r="AA57" s="558"/>
      <c r="AB57" s="558"/>
      <c r="AC57" s="558"/>
      <c r="AD57" s="554"/>
      <c r="AE57" s="554"/>
      <c r="AF57" s="554"/>
      <c r="AG57" s="554"/>
      <c r="AH57" s="554"/>
      <c r="AI57" s="554"/>
      <c r="AJ57" s="554"/>
    </row>
    <row r="58" spans="1:36" s="493" customFormat="1" ht="15" customHeight="1">
      <c r="A58" s="1304"/>
      <c r="B58" s="1304"/>
      <c r="C58" s="1304"/>
      <c r="D58" s="1304"/>
      <c r="E58" s="1304"/>
      <c r="F58" s="815"/>
      <c r="G58" s="815"/>
      <c r="H58" s="813"/>
      <c r="I58" s="1304"/>
      <c r="J58" s="815"/>
      <c r="K58" s="820"/>
      <c r="L58" s="508"/>
      <c r="M58" s="526" t="s">
        <v>10</v>
      </c>
      <c r="N58" s="534"/>
      <c r="O58" s="534"/>
      <c r="P58" s="534"/>
      <c r="Q58" s="534"/>
      <c r="R58" s="534"/>
      <c r="S58" s="534"/>
      <c r="T58" s="534"/>
      <c r="U58" s="533"/>
      <c r="V58" s="534"/>
      <c r="W58" s="634"/>
      <c r="X58" s="554"/>
      <c r="Y58" s="558"/>
      <c r="Z58" s="558" t="str">
        <f t="shared" si="1"/>
        <v>Добавить группу потребителей</v>
      </c>
      <c r="AA58" s="558"/>
      <c r="AB58" s="558"/>
      <c r="AC58" s="558"/>
      <c r="AD58" s="554"/>
      <c r="AE58" s="554"/>
      <c r="AF58" s="554"/>
      <c r="AG58" s="554"/>
      <c r="AH58" s="554"/>
      <c r="AI58" s="554"/>
      <c r="AJ58" s="554"/>
    </row>
    <row r="59" spans="1:36" s="493" customFormat="1" ht="15" customHeight="1">
      <c r="A59" s="1304"/>
      <c r="B59" s="1304"/>
      <c r="C59" s="1304"/>
      <c r="D59" s="1304"/>
      <c r="E59" s="819"/>
      <c r="F59" s="815"/>
      <c r="G59" s="815"/>
      <c r="H59" s="815"/>
      <c r="I59" s="811"/>
      <c r="J59" s="808"/>
      <c r="K59" s="818"/>
      <c r="L59" s="508"/>
      <c r="M59" s="521" t="s">
        <v>11</v>
      </c>
      <c r="N59" s="534"/>
      <c r="O59" s="534"/>
      <c r="P59" s="534"/>
      <c r="Q59" s="534"/>
      <c r="R59" s="534"/>
      <c r="S59" s="534"/>
      <c r="T59" s="534"/>
      <c r="U59" s="533"/>
      <c r="V59" s="534"/>
      <c r="W59" s="634"/>
      <c r="X59" s="554"/>
      <c r="Y59" s="558"/>
      <c r="Z59" s="558" t="str">
        <f t="shared" si="1"/>
        <v>Добавить схему подключения</v>
      </c>
      <c r="AA59" s="558"/>
      <c r="AB59" s="558"/>
      <c r="AC59" s="558"/>
      <c r="AD59" s="554"/>
      <c r="AE59" s="554"/>
      <c r="AF59" s="554"/>
      <c r="AG59" s="554"/>
      <c r="AH59" s="554"/>
      <c r="AI59" s="554"/>
      <c r="AJ59" s="554"/>
    </row>
    <row r="60" spans="1:36" s="493" customFormat="1" ht="15" customHeight="1">
      <c r="A60" s="1304"/>
      <c r="B60" s="1304"/>
      <c r="C60" s="1304"/>
      <c r="D60" s="819"/>
      <c r="E60" s="819"/>
      <c r="F60" s="815"/>
      <c r="G60" s="815"/>
      <c r="H60" s="815"/>
      <c r="I60" s="811"/>
      <c r="J60" s="808"/>
      <c r="K60" s="818"/>
      <c r="L60" s="508"/>
      <c r="M60" s="520" t="s">
        <v>16</v>
      </c>
      <c r="N60" s="534"/>
      <c r="O60" s="534"/>
      <c r="P60" s="534"/>
      <c r="Q60" s="534"/>
      <c r="R60" s="534"/>
      <c r="S60" s="534"/>
      <c r="T60" s="534"/>
      <c r="U60" s="533"/>
      <c r="V60" s="534"/>
      <c r="W60" s="634"/>
      <c r="X60" s="554"/>
      <c r="Y60" s="558"/>
      <c r="Z60" s="558" t="str">
        <f t="shared" si="1"/>
        <v>Добавить источник тепловой энергии</v>
      </c>
      <c r="AA60" s="558"/>
      <c r="AB60" s="558"/>
      <c r="AC60" s="558"/>
      <c r="AD60" s="554"/>
      <c r="AE60" s="554"/>
      <c r="AF60" s="554"/>
      <c r="AG60" s="554"/>
      <c r="AH60" s="554"/>
      <c r="AI60" s="554"/>
      <c r="AJ60" s="554"/>
    </row>
    <row r="61" spans="1:36" s="493" customFormat="1" ht="15" customHeight="1">
      <c r="A61" s="1304"/>
      <c r="B61" s="1304"/>
      <c r="C61" s="819"/>
      <c r="D61" s="819"/>
      <c r="E61" s="819"/>
      <c r="F61" s="819"/>
      <c r="G61" s="824"/>
      <c r="H61" s="811"/>
      <c r="I61" s="822"/>
      <c r="J61" s="808"/>
      <c r="K61" s="823"/>
      <c r="L61" s="508"/>
      <c r="M61" s="519" t="s">
        <v>17</v>
      </c>
      <c r="N61" s="534"/>
      <c r="O61" s="534"/>
      <c r="P61" s="534"/>
      <c r="Q61" s="534"/>
      <c r="R61" s="534"/>
      <c r="S61" s="534"/>
      <c r="T61" s="534"/>
      <c r="U61" s="533"/>
      <c r="V61" s="534"/>
      <c r="W61" s="634"/>
      <c r="X61" s="554"/>
      <c r="Y61" s="558"/>
      <c r="Z61" s="558" t="str">
        <f t="shared" si="1"/>
        <v>Добавить наименование системы теплоснабжения</v>
      </c>
      <c r="AA61" s="558"/>
      <c r="AB61" s="558"/>
      <c r="AC61" s="558"/>
      <c r="AD61" s="554"/>
      <c r="AE61" s="554"/>
      <c r="AF61" s="554"/>
      <c r="AG61" s="554"/>
      <c r="AH61" s="554"/>
      <c r="AI61" s="554"/>
      <c r="AJ61" s="554"/>
    </row>
    <row r="62" spans="1:36" s="493" customFormat="1" ht="15" customHeight="1">
      <c r="A62" s="1304"/>
      <c r="B62" s="819"/>
      <c r="C62" s="819"/>
      <c r="D62" s="819"/>
      <c r="E62" s="819"/>
      <c r="F62" s="819"/>
      <c r="G62" s="824"/>
      <c r="H62" s="811"/>
      <c r="I62" s="811"/>
      <c r="J62" s="808"/>
      <c r="K62" s="818"/>
      <c r="L62" s="508"/>
      <c r="M62" s="528" t="s">
        <v>18</v>
      </c>
      <c r="N62" s="534"/>
      <c r="O62" s="534"/>
      <c r="P62" s="534"/>
      <c r="Q62" s="534"/>
      <c r="R62" s="534"/>
      <c r="S62" s="534"/>
      <c r="T62" s="534"/>
      <c r="U62" s="533"/>
      <c r="V62" s="534"/>
      <c r="W62" s="634"/>
      <c r="X62" s="554"/>
      <c r="Y62" s="558"/>
      <c r="Z62" s="558" t="str">
        <f t="shared" si="1"/>
        <v>Добавить территорию действия тарифа</v>
      </c>
      <c r="AA62" s="558"/>
      <c r="AB62" s="558"/>
      <c r="AC62" s="558"/>
      <c r="AD62" s="554"/>
      <c r="AE62" s="554"/>
      <c r="AF62" s="554"/>
      <c r="AG62" s="554"/>
      <c r="AH62" s="554"/>
      <c r="AI62" s="554"/>
      <c r="AJ62" s="554"/>
    </row>
    <row r="63" spans="1:36" s="492" customFormat="1" ht="15" customHeight="1">
      <c r="A63" s="807"/>
      <c r="B63" s="807"/>
      <c r="C63" s="807"/>
      <c r="D63" s="807"/>
      <c r="E63" s="807"/>
      <c r="F63" s="807"/>
      <c r="G63" s="807"/>
      <c r="H63" s="807"/>
      <c r="I63" s="807"/>
      <c r="J63" s="807"/>
      <c r="K63" s="807"/>
      <c r="L63" s="462"/>
      <c r="M63" s="535" t="s">
        <v>308</v>
      </c>
      <c r="N63" s="534"/>
      <c r="O63" s="534"/>
      <c r="P63" s="534"/>
      <c r="Q63" s="534"/>
      <c r="R63" s="534"/>
      <c r="S63" s="534"/>
      <c r="T63" s="534"/>
      <c r="U63" s="533"/>
      <c r="V63" s="728"/>
      <c r="W63" s="728"/>
      <c r="X63" s="728"/>
      <c r="Y63" s="728"/>
      <c r="Z63" s="728"/>
      <c r="AA63" s="728"/>
      <c r="AB63" s="727"/>
      <c r="AC63" s="728"/>
      <c r="AD63" s="634"/>
      <c r="AE63" s="556"/>
      <c r="AF63" s="556"/>
      <c r="AG63" s="556"/>
      <c r="AH63" s="556"/>
    </row>
    <row r="64" spans="1:36" ht="18.75" customHeight="1">
      <c r="X64" s="196"/>
      <c r="Y64" s="196"/>
      <c r="Z64" s="196"/>
      <c r="AA64" s="196"/>
      <c r="AB64" s="196"/>
      <c r="AC64" s="196"/>
      <c r="AD64" s="196"/>
      <c r="AE64" s="196"/>
      <c r="AF64" s="196"/>
      <c r="AG64" s="196"/>
      <c r="AH64" s="196"/>
      <c r="AI64" s="196"/>
      <c r="AJ64" s="196"/>
    </row>
    <row r="65" spans="1:36" s="34" customFormat="1" ht="17.100000000000001" customHeight="1">
      <c r="A65" s="34" t="s">
        <v>12</v>
      </c>
      <c r="C65" s="34" t="s">
        <v>49</v>
      </c>
      <c r="V65" s="151"/>
      <c r="X65" s="209"/>
      <c r="Y65" s="209"/>
      <c r="Z65" s="209"/>
      <c r="AA65" s="209"/>
      <c r="AB65" s="209"/>
      <c r="AC65" s="209"/>
      <c r="AD65" s="209"/>
      <c r="AE65" s="209"/>
      <c r="AF65" s="209"/>
      <c r="AG65" s="209"/>
      <c r="AH65" s="209"/>
      <c r="AI65" s="209"/>
      <c r="AJ65" s="209"/>
    </row>
    <row r="66" spans="1:36" ht="17.100000000000001" customHeight="1">
      <c r="L66" s="116"/>
      <c r="M66" s="116"/>
      <c r="N66" s="116"/>
      <c r="O66" s="116"/>
      <c r="P66" s="116"/>
      <c r="Q66" s="116"/>
      <c r="R66" s="116"/>
      <c r="S66" s="116"/>
      <c r="T66" s="116"/>
      <c r="U66" s="116"/>
      <c r="V66" s="116"/>
      <c r="W66" s="116"/>
      <c r="X66" s="196"/>
      <c r="Y66" s="196"/>
      <c r="Z66" s="196"/>
      <c r="AA66" s="196"/>
      <c r="AB66" s="196"/>
      <c r="AC66" s="196"/>
      <c r="AD66" s="196"/>
      <c r="AE66" s="196"/>
      <c r="AF66" s="196"/>
      <c r="AG66" s="196"/>
      <c r="AH66" s="196"/>
      <c r="AI66" s="196"/>
      <c r="AJ66" s="196"/>
    </row>
    <row r="67" spans="1:36" s="493" customFormat="1" ht="22.5">
      <c r="A67" s="1304">
        <v>1</v>
      </c>
      <c r="B67" s="831"/>
      <c r="C67" s="831"/>
      <c r="D67" s="831"/>
      <c r="E67" s="832"/>
      <c r="F67" s="833"/>
      <c r="G67" s="833"/>
      <c r="H67" s="833"/>
      <c r="I67" s="834"/>
      <c r="J67" s="829"/>
      <c r="K67" s="836"/>
      <c r="L67" s="562">
        <f>mergeValue(A67)</f>
        <v>1</v>
      </c>
      <c r="M67" s="610" t="s">
        <v>19</v>
      </c>
      <c r="N67" s="615"/>
      <c r="O67" s="1371"/>
      <c r="P67" s="1372"/>
      <c r="Q67" s="1372"/>
      <c r="R67" s="1372"/>
      <c r="S67" s="1372"/>
      <c r="T67" s="1372"/>
      <c r="U67" s="1372"/>
      <c r="V67" s="1373"/>
      <c r="W67" s="1129" t="s">
        <v>718</v>
      </c>
      <c r="X67" s="554"/>
      <c r="Y67" s="558"/>
      <c r="Z67" s="558" t="str">
        <f t="shared" ref="Z67:Z80" si="2">IF(M67="","",M67 )</f>
        <v>Наименование тарифа</v>
      </c>
      <c r="AA67" s="558"/>
      <c r="AB67" s="558"/>
      <c r="AC67" s="558"/>
      <c r="AD67" s="554"/>
      <c r="AE67" s="554"/>
      <c r="AF67" s="554"/>
      <c r="AG67" s="554"/>
      <c r="AH67" s="554"/>
      <c r="AI67" s="554"/>
      <c r="AJ67" s="554"/>
    </row>
    <row r="68" spans="1:36" s="493" customFormat="1" ht="22.5">
      <c r="A68" s="1304"/>
      <c r="B68" s="1304">
        <v>1</v>
      </c>
      <c r="C68" s="831"/>
      <c r="D68" s="831"/>
      <c r="E68" s="833"/>
      <c r="F68" s="833"/>
      <c r="G68" s="833"/>
      <c r="H68" s="833"/>
      <c r="I68" s="828"/>
      <c r="J68" s="827"/>
      <c r="K68" s="830"/>
      <c r="L68" s="562" t="str">
        <f>mergeValue(A68) &amp;"."&amp; mergeValue(B68)</f>
        <v>1.1</v>
      </c>
      <c r="M68" s="516" t="s">
        <v>15</v>
      </c>
      <c r="N68" s="615"/>
      <c r="O68" s="1371"/>
      <c r="P68" s="1372"/>
      <c r="Q68" s="1372"/>
      <c r="R68" s="1372"/>
      <c r="S68" s="1372"/>
      <c r="T68" s="1372"/>
      <c r="U68" s="1372"/>
      <c r="V68" s="1373"/>
      <c r="W68" s="1129" t="s">
        <v>459</v>
      </c>
      <c r="X68" s="554"/>
      <c r="Y68" s="558"/>
      <c r="Z68" s="558" t="str">
        <f t="shared" si="2"/>
        <v>Территория действия тарифа</v>
      </c>
      <c r="AA68" s="558"/>
      <c r="AB68" s="558"/>
      <c r="AC68" s="558"/>
      <c r="AD68" s="554"/>
      <c r="AE68" s="554"/>
      <c r="AF68" s="554"/>
      <c r="AG68" s="554"/>
      <c r="AH68" s="554"/>
      <c r="AI68" s="554"/>
      <c r="AJ68" s="554"/>
    </row>
    <row r="69" spans="1:36" s="493" customFormat="1" ht="22.5">
      <c r="A69" s="1304"/>
      <c r="B69" s="1304"/>
      <c r="C69" s="1304">
        <v>1</v>
      </c>
      <c r="D69" s="831"/>
      <c r="E69" s="833"/>
      <c r="F69" s="833"/>
      <c r="G69" s="833"/>
      <c r="H69" s="833"/>
      <c r="I69" s="835"/>
      <c r="J69" s="827"/>
      <c r="K69" s="830"/>
      <c r="L69" s="562" t="str">
        <f>mergeValue(A69) &amp;"."&amp; mergeValue(B69)&amp;"."&amp; mergeValue(C69)</f>
        <v>1.1.1</v>
      </c>
      <c r="M69" s="517" t="s">
        <v>7</v>
      </c>
      <c r="N69" s="615"/>
      <c r="O69" s="1371"/>
      <c r="P69" s="1372"/>
      <c r="Q69" s="1372"/>
      <c r="R69" s="1372"/>
      <c r="S69" s="1372"/>
      <c r="T69" s="1372"/>
      <c r="U69" s="1372"/>
      <c r="V69" s="1373"/>
      <c r="W69" s="1129" t="s">
        <v>600</v>
      </c>
      <c r="X69" s="554"/>
      <c r="Y69" s="558"/>
      <c r="Z69" s="558" t="str">
        <f t="shared" si="2"/>
        <v xml:space="preserve">Наименование системы теплоснабжения </v>
      </c>
      <c r="AA69" s="558"/>
      <c r="AB69" s="558"/>
      <c r="AC69" s="558"/>
      <c r="AD69" s="554"/>
      <c r="AE69" s="554"/>
      <c r="AF69" s="554"/>
      <c r="AG69" s="554"/>
      <c r="AH69" s="554"/>
      <c r="AI69" s="554"/>
      <c r="AJ69" s="554"/>
    </row>
    <row r="70" spans="1:36" s="493" customFormat="1" ht="22.5">
      <c r="A70" s="1304"/>
      <c r="B70" s="1304"/>
      <c r="C70" s="1304"/>
      <c r="D70" s="1304">
        <v>1</v>
      </c>
      <c r="E70" s="833"/>
      <c r="F70" s="833"/>
      <c r="G70" s="833"/>
      <c r="H70" s="833"/>
      <c r="I70" s="835"/>
      <c r="J70" s="827"/>
      <c r="K70" s="830"/>
      <c r="L70" s="562" t="str">
        <f>mergeValue(A70) &amp;"."&amp; mergeValue(B70)&amp;"."&amp; mergeValue(C70)&amp;"."&amp; mergeValue(D70)</f>
        <v>1.1.1.1</v>
      </c>
      <c r="M70" s="518" t="s">
        <v>21</v>
      </c>
      <c r="N70" s="615"/>
      <c r="O70" s="1371"/>
      <c r="P70" s="1372"/>
      <c r="Q70" s="1372"/>
      <c r="R70" s="1372"/>
      <c r="S70" s="1372"/>
      <c r="T70" s="1372"/>
      <c r="U70" s="1372"/>
      <c r="V70" s="1373"/>
      <c r="W70" s="1129" t="s">
        <v>601</v>
      </c>
      <c r="X70" s="554"/>
      <c r="Y70" s="558"/>
      <c r="Z70" s="558" t="str">
        <f t="shared" si="2"/>
        <v xml:space="preserve">Источник тепловой энергии  </v>
      </c>
      <c r="AA70" s="558"/>
      <c r="AB70" s="558"/>
      <c r="AC70" s="558"/>
      <c r="AD70" s="554"/>
      <c r="AE70" s="554"/>
      <c r="AF70" s="554"/>
      <c r="AG70" s="554"/>
      <c r="AH70" s="554"/>
      <c r="AI70" s="554"/>
      <c r="AJ70" s="554"/>
    </row>
    <row r="71" spans="1:36" s="493" customFormat="1" ht="78.75">
      <c r="A71" s="1304"/>
      <c r="B71" s="1304"/>
      <c r="C71" s="1304"/>
      <c r="D71" s="1304"/>
      <c r="E71" s="1304">
        <v>1</v>
      </c>
      <c r="F71" s="833"/>
      <c r="G71" s="833"/>
      <c r="H71" s="831">
        <v>1</v>
      </c>
      <c r="I71" s="1304">
        <v>1</v>
      </c>
      <c r="J71" s="833"/>
      <c r="K71" s="838"/>
      <c r="L71" s="562" t="str">
        <f>mergeValue(A71) &amp;"."&amp; mergeValue(B71)&amp;"."&amp; mergeValue(C71)&amp;"."&amp; mergeValue(D71)&amp;"."&amp; mergeValue(E71)</f>
        <v>1.1.1.1.1</v>
      </c>
      <c r="M71" s="524" t="s">
        <v>8</v>
      </c>
      <c r="N71" s="615"/>
      <c r="O71" s="1307"/>
      <c r="P71" s="1308"/>
      <c r="Q71" s="1308"/>
      <c r="R71" s="1308"/>
      <c r="S71" s="1308"/>
      <c r="T71" s="1308"/>
      <c r="U71" s="1308"/>
      <c r="V71" s="1309"/>
      <c r="W71" s="1129" t="s">
        <v>719</v>
      </c>
      <c r="X71" s="554"/>
      <c r="Y71" s="558"/>
      <c r="Z71" s="558" t="str">
        <f t="shared" si="2"/>
        <v>Схема подключения теплопотребляющей установки к коллектору источника тепловой энергии</v>
      </c>
      <c r="AA71" s="558"/>
      <c r="AB71" s="558"/>
      <c r="AC71" s="558"/>
      <c r="AD71" s="554"/>
      <c r="AE71" s="554"/>
      <c r="AF71" s="554"/>
      <c r="AG71" s="554"/>
      <c r="AH71" s="554"/>
      <c r="AI71" s="554"/>
      <c r="AJ71" s="554"/>
    </row>
    <row r="72" spans="1:36" s="493" customFormat="1" ht="33.75">
      <c r="A72" s="1304"/>
      <c r="B72" s="1304"/>
      <c r="C72" s="1304"/>
      <c r="D72" s="1304"/>
      <c r="E72" s="1304"/>
      <c r="F72" s="1304">
        <v>1</v>
      </c>
      <c r="G72" s="831"/>
      <c r="H72" s="831"/>
      <c r="I72" s="1304"/>
      <c r="J72" s="1304">
        <v>1</v>
      </c>
      <c r="K72" s="839"/>
      <c r="L72" s="562" t="str">
        <f>mergeValue(A72) &amp;"."&amp; mergeValue(B72)&amp;"."&amp; mergeValue(C72)&amp;"."&amp; mergeValue(D72)&amp;"."&amp; mergeValue(E72)&amp;"."&amp; mergeValue(F72)</f>
        <v>1.1.1.1.1.1</v>
      </c>
      <c r="M72" s="525" t="s">
        <v>9</v>
      </c>
      <c r="N72" s="615"/>
      <c r="O72" s="1307"/>
      <c r="P72" s="1308"/>
      <c r="Q72" s="1308"/>
      <c r="R72" s="1308"/>
      <c r="S72" s="1308"/>
      <c r="T72" s="1308"/>
      <c r="U72" s="1308"/>
      <c r="V72" s="1309"/>
      <c r="W72" s="1129" t="s">
        <v>720</v>
      </c>
      <c r="X72" s="554"/>
      <c r="Y72" s="558"/>
      <c r="Z72" s="558" t="str">
        <f t="shared" si="2"/>
        <v>Группа потребителей</v>
      </c>
      <c r="AA72" s="558"/>
      <c r="AB72" s="558"/>
      <c r="AC72" s="558"/>
      <c r="AD72" s="554"/>
      <c r="AE72" s="554"/>
      <c r="AF72" s="554"/>
      <c r="AG72" s="554"/>
      <c r="AH72" s="554"/>
      <c r="AI72" s="554"/>
      <c r="AJ72" s="554"/>
    </row>
    <row r="73" spans="1:36" s="493" customFormat="1" ht="122.1" customHeight="1">
      <c r="A73" s="1304"/>
      <c r="B73" s="1304"/>
      <c r="C73" s="1304"/>
      <c r="D73" s="1304"/>
      <c r="E73" s="1304"/>
      <c r="F73" s="1304"/>
      <c r="G73" s="831">
        <v>1</v>
      </c>
      <c r="H73" s="831"/>
      <c r="I73" s="1304"/>
      <c r="J73" s="1304"/>
      <c r="K73" s="839">
        <v>1</v>
      </c>
      <c r="L73" s="562" t="str">
        <f>mergeValue(A73) &amp;"."&amp; mergeValue(B73)&amp;"."&amp; mergeValue(C73)&amp;"."&amp; mergeValue(D73)&amp;"."&amp; mergeValue(E73)&amp;"."&amp; mergeValue(F73)&amp;"."&amp; mergeValue(G73)</f>
        <v>1.1.1.1.1.1.1</v>
      </c>
      <c r="M73" s="1016"/>
      <c r="N73" s="615"/>
      <c r="O73" s="532"/>
      <c r="P73" s="532"/>
      <c r="Q73" s="1040"/>
      <c r="R73" s="1299"/>
      <c r="S73" s="1300" t="s">
        <v>83</v>
      </c>
      <c r="T73" s="1299"/>
      <c r="U73" s="1300" t="s">
        <v>83</v>
      </c>
      <c r="V73" s="532"/>
      <c r="W73" s="1274" t="s">
        <v>721</v>
      </c>
      <c r="X73" s="554" t="str">
        <f>strCheckDate(O74:V74)</f>
        <v/>
      </c>
      <c r="Y73" s="558"/>
      <c r="Z73" s="558" t="str">
        <f t="shared" si="2"/>
        <v/>
      </c>
      <c r="AA73" s="558"/>
      <c r="AB73" s="558"/>
      <c r="AC73" s="558"/>
      <c r="AD73" s="554"/>
      <c r="AE73" s="554"/>
      <c r="AF73" s="554"/>
      <c r="AG73" s="554"/>
      <c r="AH73" s="554"/>
      <c r="AI73" s="554"/>
      <c r="AJ73" s="554"/>
    </row>
    <row r="74" spans="1:36" s="493" customFormat="1" ht="14.25" hidden="1" customHeight="1">
      <c r="A74" s="1304"/>
      <c r="B74" s="1304"/>
      <c r="C74" s="1304"/>
      <c r="D74" s="1304"/>
      <c r="E74" s="1304"/>
      <c r="F74" s="1304"/>
      <c r="G74" s="831"/>
      <c r="H74" s="831"/>
      <c r="I74" s="1304"/>
      <c r="J74" s="1304"/>
      <c r="K74" s="839"/>
      <c r="L74" s="569"/>
      <c r="M74" s="615"/>
      <c r="N74" s="615"/>
      <c r="O74" s="532"/>
      <c r="P74" s="532"/>
      <c r="Q74" s="553" t="str">
        <f>R73 &amp; "-" &amp; T73</f>
        <v>-</v>
      </c>
      <c r="R74" s="1299"/>
      <c r="S74" s="1300"/>
      <c r="T74" s="1299"/>
      <c r="U74" s="1300"/>
      <c r="V74" s="532"/>
      <c r="W74" s="1275"/>
      <c r="X74" s="554"/>
      <c r="Y74" s="558"/>
      <c r="Z74" s="558" t="str">
        <f t="shared" si="2"/>
        <v/>
      </c>
      <c r="AA74" s="558"/>
      <c r="AB74" s="558"/>
      <c r="AC74" s="558"/>
      <c r="AD74" s="554"/>
      <c r="AE74" s="554"/>
      <c r="AF74" s="554"/>
      <c r="AG74" s="554"/>
      <c r="AH74" s="554"/>
      <c r="AI74" s="554"/>
      <c r="AJ74" s="554"/>
    </row>
    <row r="75" spans="1:36" s="493" customFormat="1" ht="15" customHeight="1">
      <c r="A75" s="1304"/>
      <c r="B75" s="1304"/>
      <c r="C75" s="1304"/>
      <c r="D75" s="1304"/>
      <c r="E75" s="1304"/>
      <c r="F75" s="1304"/>
      <c r="G75" s="833"/>
      <c r="H75" s="831"/>
      <c r="I75" s="1304"/>
      <c r="J75" s="1304"/>
      <c r="K75" s="838"/>
      <c r="L75" s="508"/>
      <c r="M75" s="527" t="s">
        <v>24</v>
      </c>
      <c r="N75" s="534"/>
      <c r="O75" s="534"/>
      <c r="P75" s="534"/>
      <c r="Q75" s="534"/>
      <c r="R75" s="534"/>
      <c r="S75" s="534"/>
      <c r="T75" s="534"/>
      <c r="U75" s="534"/>
      <c r="V75" s="530"/>
      <c r="W75" s="1276"/>
      <c r="X75" s="554"/>
      <c r="Y75" s="558"/>
      <c r="Z75" s="558" t="str">
        <f t="shared" si="2"/>
        <v>Добавить вид теплоносителя (параметры теплоносителя)</v>
      </c>
      <c r="AA75" s="558"/>
      <c r="AB75" s="558"/>
      <c r="AC75" s="558"/>
      <c r="AD75" s="554"/>
      <c r="AE75" s="554"/>
      <c r="AF75" s="554"/>
      <c r="AG75" s="554"/>
      <c r="AH75" s="554"/>
      <c r="AI75" s="554"/>
      <c r="AJ75" s="554"/>
    </row>
    <row r="76" spans="1:36" s="493" customFormat="1" ht="15" customHeight="1">
      <c r="A76" s="1304"/>
      <c r="B76" s="1304"/>
      <c r="C76" s="1304"/>
      <c r="D76" s="1304"/>
      <c r="E76" s="1304"/>
      <c r="F76" s="833"/>
      <c r="G76" s="833"/>
      <c r="H76" s="831"/>
      <c r="I76" s="1304"/>
      <c r="J76" s="833"/>
      <c r="K76" s="838"/>
      <c r="L76" s="508"/>
      <c r="M76" s="526" t="s">
        <v>10</v>
      </c>
      <c r="N76" s="534"/>
      <c r="O76" s="534"/>
      <c r="P76" s="534"/>
      <c r="Q76" s="534"/>
      <c r="R76" s="534"/>
      <c r="S76" s="534"/>
      <c r="T76" s="534"/>
      <c r="U76" s="533"/>
      <c r="V76" s="534"/>
      <c r="W76" s="634"/>
      <c r="X76" s="554"/>
      <c r="Y76" s="558"/>
      <c r="Z76" s="558" t="str">
        <f t="shared" si="2"/>
        <v>Добавить группу потребителей</v>
      </c>
      <c r="AA76" s="558"/>
      <c r="AB76" s="558"/>
      <c r="AC76" s="558"/>
      <c r="AD76" s="554"/>
      <c r="AE76" s="554"/>
      <c r="AF76" s="554"/>
      <c r="AG76" s="554"/>
      <c r="AH76" s="554"/>
      <c r="AI76" s="554"/>
      <c r="AJ76" s="554"/>
    </row>
    <row r="77" spans="1:36" s="493" customFormat="1" ht="15" customHeight="1">
      <c r="A77" s="1304"/>
      <c r="B77" s="1304"/>
      <c r="C77" s="1304"/>
      <c r="D77" s="1304"/>
      <c r="E77" s="837"/>
      <c r="F77" s="833"/>
      <c r="G77" s="833"/>
      <c r="H77" s="833"/>
      <c r="I77" s="829"/>
      <c r="J77" s="826"/>
      <c r="K77" s="836"/>
      <c r="L77" s="508"/>
      <c r="M77" s="521" t="s">
        <v>11</v>
      </c>
      <c r="N77" s="534"/>
      <c r="O77" s="534"/>
      <c r="P77" s="534"/>
      <c r="Q77" s="534"/>
      <c r="R77" s="534"/>
      <c r="S77" s="534"/>
      <c r="T77" s="534"/>
      <c r="U77" s="533"/>
      <c r="V77" s="534"/>
      <c r="W77" s="634"/>
      <c r="X77" s="554"/>
      <c r="Y77" s="558"/>
      <c r="Z77" s="558" t="str">
        <f t="shared" si="2"/>
        <v>Добавить схему подключения</v>
      </c>
      <c r="AA77" s="558"/>
      <c r="AB77" s="558"/>
      <c r="AC77" s="558"/>
      <c r="AD77" s="554"/>
      <c r="AE77" s="554"/>
      <c r="AF77" s="554"/>
      <c r="AG77" s="554"/>
      <c r="AH77" s="554"/>
      <c r="AI77" s="554"/>
      <c r="AJ77" s="554"/>
    </row>
    <row r="78" spans="1:36" s="493" customFormat="1" ht="15" customHeight="1">
      <c r="A78" s="1304"/>
      <c r="B78" s="1304"/>
      <c r="C78" s="1304"/>
      <c r="D78" s="837"/>
      <c r="E78" s="837"/>
      <c r="F78" s="833"/>
      <c r="G78" s="833"/>
      <c r="H78" s="833"/>
      <c r="I78" s="829"/>
      <c r="J78" s="826"/>
      <c r="K78" s="836"/>
      <c r="L78" s="508"/>
      <c r="M78" s="520" t="s">
        <v>16</v>
      </c>
      <c r="N78" s="534"/>
      <c r="O78" s="534"/>
      <c r="P78" s="534"/>
      <c r="Q78" s="534"/>
      <c r="R78" s="534"/>
      <c r="S78" s="534"/>
      <c r="T78" s="534"/>
      <c r="U78" s="533"/>
      <c r="V78" s="534"/>
      <c r="W78" s="634"/>
      <c r="X78" s="554"/>
      <c r="Y78" s="558"/>
      <c r="Z78" s="558" t="str">
        <f t="shared" si="2"/>
        <v>Добавить источник тепловой энергии</v>
      </c>
      <c r="AA78" s="558"/>
      <c r="AB78" s="558"/>
      <c r="AC78" s="558"/>
      <c r="AD78" s="554"/>
      <c r="AE78" s="554"/>
      <c r="AF78" s="554"/>
      <c r="AG78" s="554"/>
      <c r="AH78" s="554"/>
      <c r="AI78" s="554"/>
      <c r="AJ78" s="554"/>
    </row>
    <row r="79" spans="1:36" s="493" customFormat="1" ht="15" customHeight="1">
      <c r="A79" s="1304"/>
      <c r="B79" s="1304"/>
      <c r="C79" s="837"/>
      <c r="D79" s="837"/>
      <c r="E79" s="837"/>
      <c r="F79" s="837"/>
      <c r="G79" s="842"/>
      <c r="H79" s="829"/>
      <c r="I79" s="840"/>
      <c r="J79" s="826"/>
      <c r="K79" s="841"/>
      <c r="L79" s="508"/>
      <c r="M79" s="519" t="s">
        <v>17</v>
      </c>
      <c r="N79" s="534"/>
      <c r="O79" s="534"/>
      <c r="P79" s="534"/>
      <c r="Q79" s="534"/>
      <c r="R79" s="534"/>
      <c r="S79" s="534"/>
      <c r="T79" s="534"/>
      <c r="U79" s="533"/>
      <c r="V79" s="534"/>
      <c r="W79" s="634"/>
      <c r="X79" s="554"/>
      <c r="Y79" s="558"/>
      <c r="Z79" s="558" t="str">
        <f t="shared" si="2"/>
        <v>Добавить наименование системы теплоснабжения</v>
      </c>
      <c r="AA79" s="558"/>
      <c r="AB79" s="558"/>
      <c r="AC79" s="558"/>
      <c r="AD79" s="554"/>
      <c r="AE79" s="554"/>
      <c r="AF79" s="554"/>
      <c r="AG79" s="554"/>
      <c r="AH79" s="554"/>
      <c r="AI79" s="554"/>
      <c r="AJ79" s="554"/>
    </row>
    <row r="80" spans="1:36" s="493" customFormat="1" ht="15" customHeight="1">
      <c r="A80" s="1304"/>
      <c r="B80" s="837"/>
      <c r="C80" s="837"/>
      <c r="D80" s="837"/>
      <c r="E80" s="837"/>
      <c r="F80" s="837"/>
      <c r="G80" s="842"/>
      <c r="H80" s="829"/>
      <c r="I80" s="829"/>
      <c r="J80" s="826"/>
      <c r="K80" s="836"/>
      <c r="L80" s="508"/>
      <c r="M80" s="528" t="s">
        <v>18</v>
      </c>
      <c r="N80" s="534"/>
      <c r="O80" s="534"/>
      <c r="P80" s="534"/>
      <c r="Q80" s="534"/>
      <c r="R80" s="534"/>
      <c r="S80" s="534"/>
      <c r="T80" s="534"/>
      <c r="U80" s="533"/>
      <c r="V80" s="534"/>
      <c r="W80" s="634"/>
      <c r="X80" s="554"/>
      <c r="Y80" s="558"/>
      <c r="Z80" s="558" t="str">
        <f t="shared" si="2"/>
        <v>Добавить территорию действия тарифа</v>
      </c>
      <c r="AA80" s="558"/>
      <c r="AB80" s="558"/>
      <c r="AC80" s="558"/>
      <c r="AD80" s="554"/>
      <c r="AE80" s="554"/>
      <c r="AF80" s="554"/>
      <c r="AG80" s="554"/>
      <c r="AH80" s="554"/>
      <c r="AI80" s="554"/>
      <c r="AJ80" s="554"/>
    </row>
    <row r="81" spans="1:36" s="492" customFormat="1" ht="15" customHeight="1">
      <c r="A81" s="825"/>
      <c r="B81" s="825"/>
      <c r="C81" s="825"/>
      <c r="D81" s="825"/>
      <c r="E81" s="825"/>
      <c r="F81" s="825"/>
      <c r="G81" s="825"/>
      <c r="H81" s="825"/>
      <c r="I81" s="825"/>
      <c r="J81" s="825"/>
      <c r="K81" s="825"/>
      <c r="L81" s="462"/>
      <c r="M81" s="535" t="s">
        <v>308</v>
      </c>
      <c r="N81" s="534"/>
      <c r="O81" s="534"/>
      <c r="P81" s="534"/>
      <c r="Q81" s="534"/>
      <c r="R81" s="534"/>
      <c r="S81" s="534"/>
      <c r="T81" s="534"/>
      <c r="U81" s="533"/>
      <c r="V81" s="728"/>
      <c r="W81" s="728"/>
      <c r="X81" s="728"/>
      <c r="Y81" s="728"/>
      <c r="Z81" s="728"/>
      <c r="AA81" s="728"/>
      <c r="AB81" s="727"/>
      <c r="AC81" s="728"/>
      <c r="AD81" s="634"/>
      <c r="AE81" s="556"/>
      <c r="AF81" s="556"/>
      <c r="AG81" s="556"/>
      <c r="AH81" s="556"/>
    </row>
    <row r="82" spans="1:36" ht="18.75" customHeight="1">
      <c r="X82" s="196"/>
      <c r="Y82" s="196"/>
      <c r="Z82" s="196"/>
      <c r="AA82" s="196"/>
      <c r="AB82" s="196"/>
      <c r="AC82" s="196"/>
      <c r="AD82" s="196"/>
      <c r="AE82" s="196"/>
      <c r="AF82" s="196"/>
      <c r="AG82" s="196"/>
      <c r="AH82" s="196"/>
      <c r="AI82" s="196"/>
      <c r="AJ82" s="196"/>
    </row>
    <row r="83" spans="1:36" s="34" customFormat="1" ht="17.100000000000001" customHeight="1">
      <c r="A83" s="34" t="s">
        <v>12</v>
      </c>
      <c r="C83" s="34" t="s">
        <v>50</v>
      </c>
      <c r="V83" s="151"/>
      <c r="X83" s="209"/>
      <c r="Y83" s="209"/>
      <c r="Z83" s="209"/>
      <c r="AA83" s="209"/>
      <c r="AB83" s="209"/>
      <c r="AC83" s="209"/>
      <c r="AD83" s="209"/>
      <c r="AE83" s="209"/>
      <c r="AF83" s="209"/>
      <c r="AG83" s="209"/>
      <c r="AH83" s="209"/>
      <c r="AI83" s="209"/>
      <c r="AJ83" s="209"/>
    </row>
    <row r="84" spans="1:36" ht="17.100000000000001" customHeight="1">
      <c r="L84" s="116"/>
      <c r="M84" s="116"/>
      <c r="N84" s="116"/>
      <c r="O84" s="116"/>
      <c r="P84" s="116"/>
      <c r="Q84" s="116"/>
      <c r="R84" s="116"/>
      <c r="S84" s="116"/>
      <c r="T84" s="116"/>
      <c r="U84" s="116"/>
      <c r="V84" s="116"/>
      <c r="W84" s="116"/>
      <c r="X84" s="196"/>
      <c r="Y84" s="196"/>
      <c r="Z84" s="196"/>
      <c r="AA84" s="196"/>
      <c r="AB84" s="196"/>
      <c r="AC84" s="196"/>
      <c r="AD84" s="196"/>
      <c r="AE84" s="196"/>
      <c r="AF84" s="196"/>
      <c r="AG84" s="196"/>
      <c r="AH84" s="196"/>
      <c r="AI84" s="196"/>
      <c r="AJ84" s="196"/>
    </row>
    <row r="85" spans="1:36" s="493" customFormat="1" ht="22.5">
      <c r="A85" s="1304">
        <v>1</v>
      </c>
      <c r="B85" s="867"/>
      <c r="C85" s="867"/>
      <c r="D85" s="867"/>
      <c r="E85" s="868"/>
      <c r="F85" s="869"/>
      <c r="G85" s="867"/>
      <c r="H85" s="867"/>
      <c r="I85" s="870"/>
      <c r="J85" s="865"/>
      <c r="K85" s="874">
        <v>1</v>
      </c>
      <c r="L85" s="562">
        <f>mergeValue(A85)</f>
        <v>1</v>
      </c>
      <c r="M85" s="610" t="s">
        <v>19</v>
      </c>
      <c r="N85" s="549"/>
      <c r="O85" s="1377"/>
      <c r="P85" s="1378"/>
      <c r="Q85" s="1378"/>
      <c r="R85" s="1378"/>
      <c r="S85" s="1378"/>
      <c r="T85" s="1378"/>
      <c r="U85" s="1378"/>
      <c r="V85" s="1379"/>
      <c r="W85" s="1129" t="s">
        <v>718</v>
      </c>
      <c r="X85" s="554"/>
      <c r="Y85" s="554"/>
      <c r="Z85" s="554"/>
      <c r="AA85" s="554"/>
      <c r="AB85" s="554"/>
      <c r="AC85" s="554"/>
      <c r="AD85" s="554"/>
      <c r="AE85" s="554"/>
      <c r="AF85" s="554"/>
      <c r="AG85" s="554"/>
      <c r="AH85" s="554"/>
      <c r="AI85" s="554"/>
    </row>
    <row r="86" spans="1:36" s="493" customFormat="1" ht="22.5">
      <c r="A86" s="1304"/>
      <c r="B86" s="1304">
        <v>1</v>
      </c>
      <c r="C86" s="867"/>
      <c r="D86" s="867"/>
      <c r="E86" s="869"/>
      <c r="F86" s="869"/>
      <c r="G86" s="867"/>
      <c r="H86" s="867"/>
      <c r="I86" s="864"/>
      <c r="J86" s="863"/>
      <c r="K86" s="874">
        <v>1</v>
      </c>
      <c r="L86" s="562" t="str">
        <f>mergeValue(A86) &amp;"."&amp; mergeValue(B86)</f>
        <v>1.1</v>
      </c>
      <c r="M86" s="516" t="s">
        <v>15</v>
      </c>
      <c r="N86" s="549"/>
      <c r="O86" s="1377"/>
      <c r="P86" s="1378"/>
      <c r="Q86" s="1378"/>
      <c r="R86" s="1378"/>
      <c r="S86" s="1378"/>
      <c r="T86" s="1378"/>
      <c r="U86" s="1378"/>
      <c r="V86" s="1379"/>
      <c r="W86" s="1129" t="s">
        <v>459</v>
      </c>
      <c r="X86" s="554"/>
      <c r="Y86" s="554"/>
      <c r="Z86" s="554"/>
      <c r="AA86" s="554"/>
      <c r="AB86" s="554"/>
      <c r="AC86" s="554"/>
      <c r="AD86" s="554"/>
      <c r="AE86" s="554"/>
      <c r="AF86" s="554"/>
      <c r="AG86" s="554"/>
      <c r="AH86" s="554"/>
      <c r="AI86" s="554"/>
    </row>
    <row r="87" spans="1:36" s="493" customFormat="1" ht="22.5">
      <c r="A87" s="1304"/>
      <c r="B87" s="1304"/>
      <c r="C87" s="1304">
        <v>1</v>
      </c>
      <c r="D87" s="867"/>
      <c r="E87" s="869"/>
      <c r="F87" s="869"/>
      <c r="G87" s="867"/>
      <c r="H87" s="867"/>
      <c r="I87" s="871"/>
      <c r="J87" s="863"/>
      <c r="K87" s="874">
        <v>1</v>
      </c>
      <c r="L87" s="562" t="str">
        <f>mergeValue(A87) &amp;"."&amp; mergeValue(B87)&amp;"."&amp; mergeValue(C87)</f>
        <v>1.1.1</v>
      </c>
      <c r="M87" s="517" t="s">
        <v>7</v>
      </c>
      <c r="N87" s="549"/>
      <c r="O87" s="1377"/>
      <c r="P87" s="1378"/>
      <c r="Q87" s="1378"/>
      <c r="R87" s="1378"/>
      <c r="S87" s="1378"/>
      <c r="T87" s="1378"/>
      <c r="U87" s="1378"/>
      <c r="V87" s="1379"/>
      <c r="W87" s="1129" t="s">
        <v>600</v>
      </c>
      <c r="X87" s="554"/>
      <c r="Y87" s="554"/>
      <c r="Z87" s="554"/>
      <c r="AA87" s="554"/>
      <c r="AB87" s="554"/>
      <c r="AC87" s="554"/>
      <c r="AD87" s="554"/>
      <c r="AE87" s="554"/>
      <c r="AF87" s="554"/>
      <c r="AG87" s="554"/>
      <c r="AH87" s="554"/>
      <c r="AI87" s="554"/>
    </row>
    <row r="88" spans="1:36" s="493" customFormat="1" ht="22.5">
      <c r="A88" s="1304"/>
      <c r="B88" s="1304"/>
      <c r="C88" s="1304"/>
      <c r="D88" s="1304">
        <v>1</v>
      </c>
      <c r="E88" s="869"/>
      <c r="F88" s="869"/>
      <c r="G88" s="867"/>
      <c r="H88" s="867"/>
      <c r="I88" s="1304">
        <v>1</v>
      </c>
      <c r="J88" s="863"/>
      <c r="K88" s="874">
        <v>1</v>
      </c>
      <c r="L88" s="562" t="str">
        <f>mergeValue(A88) &amp;"."&amp; mergeValue(B88)&amp;"."&amp; mergeValue(C88)&amp;"."&amp; mergeValue(D88)</f>
        <v>1.1.1.1</v>
      </c>
      <c r="M88" s="518" t="s">
        <v>21</v>
      </c>
      <c r="N88" s="549"/>
      <c r="O88" s="1377"/>
      <c r="P88" s="1378"/>
      <c r="Q88" s="1378"/>
      <c r="R88" s="1378"/>
      <c r="S88" s="1378"/>
      <c r="T88" s="1378"/>
      <c r="U88" s="1378"/>
      <c r="V88" s="1379"/>
      <c r="W88" s="1129" t="s">
        <v>601</v>
      </c>
      <c r="X88" s="554"/>
      <c r="Y88" s="554"/>
      <c r="Z88" s="554"/>
      <c r="AA88" s="554"/>
      <c r="AB88" s="554"/>
      <c r="AC88" s="554"/>
      <c r="AD88" s="554"/>
      <c r="AE88" s="554"/>
      <c r="AF88" s="554"/>
      <c r="AG88" s="554"/>
      <c r="AH88" s="554"/>
      <c r="AI88" s="554"/>
    </row>
    <row r="89" spans="1:36" s="493" customFormat="1" ht="11.25" hidden="1" customHeight="1">
      <c r="A89" s="1304"/>
      <c r="B89" s="1304"/>
      <c r="C89" s="1304"/>
      <c r="D89" s="1304"/>
      <c r="E89" s="1304">
        <v>1</v>
      </c>
      <c r="F89" s="869"/>
      <c r="G89" s="867"/>
      <c r="H89" s="867"/>
      <c r="I89" s="1304"/>
      <c r="J89" s="869"/>
      <c r="K89" s="874">
        <v>1</v>
      </c>
      <c r="L89" s="562"/>
      <c r="M89" s="524"/>
      <c r="N89" s="550"/>
      <c r="O89" s="1370"/>
      <c r="P89" s="1383"/>
      <c r="Q89" s="1383"/>
      <c r="R89" s="1383"/>
      <c r="S89" s="1383"/>
      <c r="T89" s="1383"/>
      <c r="U89" s="1383"/>
      <c r="V89" s="1384"/>
      <c r="W89" s="1090"/>
      <c r="X89" s="554"/>
      <c r="Y89" s="554"/>
      <c r="Z89" s="554"/>
      <c r="AA89" s="554"/>
      <c r="AB89" s="554"/>
      <c r="AC89" s="554"/>
      <c r="AD89" s="554"/>
      <c r="AE89" s="554"/>
      <c r="AF89" s="554"/>
      <c r="AG89" s="554"/>
      <c r="AH89" s="554"/>
      <c r="AI89" s="554"/>
    </row>
    <row r="90" spans="1:36" s="493" customFormat="1" ht="33.75">
      <c r="A90" s="1304"/>
      <c r="B90" s="1304"/>
      <c r="C90" s="1304"/>
      <c r="D90" s="1304"/>
      <c r="E90" s="1304"/>
      <c r="F90" s="1304">
        <v>1</v>
      </c>
      <c r="G90" s="867"/>
      <c r="H90" s="867"/>
      <c r="I90" s="1304"/>
      <c r="J90" s="1321"/>
      <c r="K90" s="874">
        <v>1</v>
      </c>
      <c r="L90" s="562" t="str">
        <f>mergeValue(A90) &amp;"."&amp; mergeValue(B90)&amp;"."&amp; mergeValue(C90)&amp;"."&amp; mergeValue(D90)&amp;"."&amp;  mergeValue(F90)</f>
        <v>1.1.1.1.1</v>
      </c>
      <c r="M90" s="524" t="s">
        <v>9</v>
      </c>
      <c r="N90" s="550"/>
      <c r="O90" s="1307"/>
      <c r="P90" s="1308"/>
      <c r="Q90" s="1308"/>
      <c r="R90" s="1308"/>
      <c r="S90" s="1308"/>
      <c r="T90" s="1308"/>
      <c r="U90" s="1308"/>
      <c r="V90" s="1309"/>
      <c r="W90" s="1129" t="s">
        <v>720</v>
      </c>
      <c r="X90" s="554"/>
      <c r="Y90" s="558" t="str">
        <f>strCheckUnique(Z90:Z93)</f>
        <v/>
      </c>
      <c r="Z90" s="554"/>
      <c r="AA90" s="558"/>
      <c r="AB90" s="554"/>
      <c r="AC90" s="554"/>
      <c r="AD90" s="554"/>
      <c r="AE90" s="554"/>
      <c r="AF90" s="554"/>
      <c r="AG90" s="554"/>
      <c r="AH90" s="554"/>
      <c r="AI90" s="554"/>
    </row>
    <row r="91" spans="1:36" s="493" customFormat="1" ht="99" customHeight="1">
      <c r="A91" s="1304"/>
      <c r="B91" s="1304"/>
      <c r="C91" s="1304"/>
      <c r="D91" s="1304"/>
      <c r="E91" s="1304"/>
      <c r="F91" s="1304"/>
      <c r="G91" s="867">
        <v>1</v>
      </c>
      <c r="H91" s="867"/>
      <c r="I91" s="1304"/>
      <c r="J91" s="1321"/>
      <c r="K91" s="866"/>
      <c r="L91" s="562" t="str">
        <f>mergeValue(A91) &amp;"."&amp; mergeValue(B91)&amp;"."&amp; mergeValue(C91)&amp;"."&amp; mergeValue(D91)&amp;"."&amp;  mergeValue(F91)&amp;"."&amp;  mergeValue(G91)</f>
        <v>1.1.1.1.1.1</v>
      </c>
      <c r="M91" s="1016"/>
      <c r="N91" s="555"/>
      <c r="O91" s="532"/>
      <c r="P91" s="532"/>
      <c r="Q91" s="532"/>
      <c r="R91" s="1310"/>
      <c r="S91" s="1300" t="s">
        <v>83</v>
      </c>
      <c r="T91" s="1310"/>
      <c r="U91" s="1300" t="s">
        <v>83</v>
      </c>
      <c r="V91" s="507"/>
      <c r="W91" s="1274" t="s">
        <v>733</v>
      </c>
      <c r="X91" s="554" t="str">
        <f>strCheckDate(O92:V92)</f>
        <v/>
      </c>
      <c r="Y91" s="558"/>
      <c r="Z91" s="558" t="str">
        <f>IF(M91="","",M91 )</f>
        <v/>
      </c>
      <c r="AA91" s="558"/>
      <c r="AB91" s="558"/>
      <c r="AC91" s="558"/>
      <c r="AD91" s="554"/>
      <c r="AE91" s="554"/>
      <c r="AF91" s="554"/>
      <c r="AG91" s="554"/>
      <c r="AH91" s="554"/>
      <c r="AI91" s="554"/>
    </row>
    <row r="92" spans="1:36" s="493" customFormat="1" ht="11.25" hidden="1" customHeight="1">
      <c r="A92" s="1304"/>
      <c r="B92" s="1304"/>
      <c r="C92" s="1304"/>
      <c r="D92" s="1304"/>
      <c r="E92" s="1304"/>
      <c r="F92" s="1304"/>
      <c r="G92" s="867"/>
      <c r="H92" s="867"/>
      <c r="I92" s="1304"/>
      <c r="J92" s="1321"/>
      <c r="K92" s="874">
        <v>1</v>
      </c>
      <c r="L92" s="569"/>
      <c r="M92" s="615"/>
      <c r="N92" s="555"/>
      <c r="O92" s="532"/>
      <c r="P92" s="532"/>
      <c r="Q92" s="553" t="str">
        <f>R91 &amp; "-" &amp; T91</f>
        <v>-</v>
      </c>
      <c r="R92" s="1310"/>
      <c r="S92" s="1300"/>
      <c r="T92" s="1310"/>
      <c r="U92" s="1300"/>
      <c r="V92" s="507"/>
      <c r="W92" s="1275"/>
      <c r="X92" s="554"/>
      <c r="Y92" s="558"/>
      <c r="Z92" s="558"/>
      <c r="AA92" s="558"/>
      <c r="AB92" s="558"/>
      <c r="AC92" s="558"/>
      <c r="AD92" s="554"/>
      <c r="AE92" s="554"/>
      <c r="AF92" s="554"/>
      <c r="AG92" s="554"/>
      <c r="AH92" s="554"/>
      <c r="AI92" s="554"/>
    </row>
    <row r="93" spans="1:36" s="492" customFormat="1" ht="15" customHeight="1">
      <c r="A93" s="1304"/>
      <c r="B93" s="1304"/>
      <c r="C93" s="1304"/>
      <c r="D93" s="1304"/>
      <c r="E93" s="1304"/>
      <c r="F93" s="1304"/>
      <c r="G93" s="867"/>
      <c r="H93" s="867"/>
      <c r="I93" s="1304"/>
      <c r="J93" s="1321"/>
      <c r="K93" s="874">
        <v>1</v>
      </c>
      <c r="L93" s="508"/>
      <c r="M93" s="526" t="s">
        <v>24</v>
      </c>
      <c r="N93" s="521"/>
      <c r="O93" s="515"/>
      <c r="P93" s="515"/>
      <c r="Q93" s="515"/>
      <c r="R93" s="542"/>
      <c r="S93" s="534"/>
      <c r="T93" s="533"/>
      <c r="U93" s="521"/>
      <c r="V93" s="530"/>
      <c r="W93" s="1276"/>
      <c r="X93" s="556"/>
      <c r="Y93" s="556"/>
      <c r="Z93" s="556"/>
      <c r="AA93" s="556"/>
      <c r="AB93" s="556"/>
      <c r="AC93" s="556"/>
      <c r="AD93" s="556"/>
      <c r="AE93" s="556"/>
      <c r="AF93" s="556"/>
      <c r="AG93" s="556"/>
      <c r="AH93" s="556"/>
      <c r="AI93" s="556"/>
    </row>
    <row r="94" spans="1:36" s="492" customFormat="1" ht="15" customHeight="1">
      <c r="A94" s="1304"/>
      <c r="B94" s="1304"/>
      <c r="C94" s="1304"/>
      <c r="D94" s="1304"/>
      <c r="E94" s="1304"/>
      <c r="F94" s="869"/>
      <c r="G94" s="869"/>
      <c r="H94" s="867"/>
      <c r="I94" s="1304"/>
      <c r="J94" s="869"/>
      <c r="K94" s="873"/>
      <c r="L94" s="508"/>
      <c r="M94" s="521" t="s">
        <v>10</v>
      </c>
      <c r="N94" s="526"/>
      <c r="O94" s="526"/>
      <c r="P94" s="526"/>
      <c r="Q94" s="526"/>
      <c r="R94" s="526"/>
      <c r="S94" s="526"/>
      <c r="T94" s="526"/>
      <c r="U94" s="526"/>
      <c r="V94" s="526"/>
      <c r="W94" s="530"/>
      <c r="X94" s="556"/>
      <c r="Y94" s="556"/>
      <c r="Z94" s="556"/>
      <c r="AA94" s="556"/>
      <c r="AB94" s="556"/>
      <c r="AC94" s="556"/>
      <c r="AD94" s="556"/>
      <c r="AE94" s="556"/>
      <c r="AF94" s="556"/>
      <c r="AG94" s="556"/>
      <c r="AH94" s="556"/>
      <c r="AI94" s="556"/>
      <c r="AJ94" s="556"/>
    </row>
    <row r="95" spans="1:36" s="492" customFormat="1" ht="15" hidden="1" customHeight="1">
      <c r="A95" s="1304"/>
      <c r="B95" s="1304"/>
      <c r="C95" s="1304"/>
      <c r="D95" s="1304"/>
      <c r="E95" s="869"/>
      <c r="F95" s="869"/>
      <c r="G95" s="869"/>
      <c r="H95" s="867"/>
      <c r="I95" s="1304"/>
      <c r="J95" s="869"/>
      <c r="K95" s="873"/>
      <c r="L95" s="508"/>
      <c r="M95" s="521"/>
      <c r="N95" s="526"/>
      <c r="O95" s="526"/>
      <c r="P95" s="526"/>
      <c r="Q95" s="526"/>
      <c r="R95" s="526"/>
      <c r="S95" s="526"/>
      <c r="T95" s="526"/>
      <c r="U95" s="526"/>
      <c r="V95" s="526"/>
      <c r="W95" s="530"/>
      <c r="X95" s="556"/>
      <c r="Y95" s="556"/>
      <c r="Z95" s="556"/>
      <c r="AA95" s="556"/>
      <c r="AB95" s="556"/>
      <c r="AC95" s="556"/>
      <c r="AD95" s="556"/>
      <c r="AE95" s="556"/>
      <c r="AF95" s="556"/>
      <c r="AG95" s="556"/>
      <c r="AH95" s="556"/>
      <c r="AI95" s="556"/>
      <c r="AJ95" s="556"/>
    </row>
    <row r="96" spans="1:36" s="492" customFormat="1" ht="15" customHeight="1">
      <c r="A96" s="1304"/>
      <c r="B96" s="1304"/>
      <c r="C96" s="1304"/>
      <c r="D96" s="872"/>
      <c r="E96" s="872"/>
      <c r="F96" s="869"/>
      <c r="G96" s="867"/>
      <c r="H96" s="867"/>
      <c r="I96" s="865"/>
      <c r="J96" s="862"/>
      <c r="K96" s="874">
        <v>1</v>
      </c>
      <c r="L96" s="508"/>
      <c r="M96" s="520" t="s">
        <v>16</v>
      </c>
      <c r="N96" s="519"/>
      <c r="O96" s="515"/>
      <c r="P96" s="515"/>
      <c r="Q96" s="515"/>
      <c r="R96" s="542"/>
      <c r="S96" s="534"/>
      <c r="T96" s="533"/>
      <c r="U96" s="519"/>
      <c r="V96" s="534"/>
      <c r="W96" s="530"/>
      <c r="X96" s="556"/>
      <c r="Y96" s="556"/>
      <c r="Z96" s="556"/>
      <c r="AA96" s="556"/>
      <c r="AB96" s="556"/>
      <c r="AC96" s="556"/>
      <c r="AD96" s="556"/>
      <c r="AE96" s="556"/>
      <c r="AF96" s="556"/>
      <c r="AG96" s="556"/>
      <c r="AH96" s="556"/>
      <c r="AI96" s="556"/>
    </row>
    <row r="97" spans="1:40" s="492" customFormat="1" ht="15" customHeight="1">
      <c r="A97" s="1304"/>
      <c r="B97" s="1304"/>
      <c r="C97" s="872"/>
      <c r="D97" s="872"/>
      <c r="E97" s="872"/>
      <c r="F97" s="872"/>
      <c r="G97" s="867"/>
      <c r="H97" s="867"/>
      <c r="I97" s="875"/>
      <c r="J97" s="862"/>
      <c r="K97" s="874">
        <v>1</v>
      </c>
      <c r="L97" s="508"/>
      <c r="M97" s="519" t="s">
        <v>17</v>
      </c>
      <c r="N97" s="519"/>
      <c r="O97" s="515"/>
      <c r="P97" s="515"/>
      <c r="Q97" s="515"/>
      <c r="R97" s="542"/>
      <c r="S97" s="534"/>
      <c r="T97" s="533"/>
      <c r="U97" s="519"/>
      <c r="V97" s="534"/>
      <c r="W97" s="530"/>
      <c r="X97" s="556"/>
      <c r="Y97" s="556"/>
      <c r="Z97" s="556"/>
      <c r="AA97" s="556"/>
      <c r="AB97" s="556"/>
      <c r="AC97" s="556"/>
      <c r="AD97" s="556"/>
      <c r="AE97" s="556"/>
      <c r="AF97" s="556"/>
      <c r="AG97" s="556"/>
      <c r="AH97" s="556"/>
      <c r="AI97" s="556"/>
    </row>
    <row r="98" spans="1:40" s="492" customFormat="1" ht="15" customHeight="1">
      <c r="A98" s="1304"/>
      <c r="B98" s="872"/>
      <c r="C98" s="872"/>
      <c r="D98" s="872"/>
      <c r="E98" s="872"/>
      <c r="F98" s="872"/>
      <c r="G98" s="867"/>
      <c r="H98" s="867"/>
      <c r="I98" s="865"/>
      <c r="J98" s="862"/>
      <c r="K98" s="874">
        <v>1</v>
      </c>
      <c r="L98" s="508"/>
      <c r="M98" s="528" t="s">
        <v>18</v>
      </c>
      <c r="N98" s="519"/>
      <c r="O98" s="515"/>
      <c r="P98" s="515"/>
      <c r="Q98" s="515"/>
      <c r="R98" s="542"/>
      <c r="S98" s="534"/>
      <c r="T98" s="533"/>
      <c r="U98" s="519"/>
      <c r="V98" s="534"/>
      <c r="W98" s="530"/>
      <c r="X98" s="556"/>
      <c r="Y98" s="556"/>
      <c r="Z98" s="556"/>
      <c r="AA98" s="556"/>
      <c r="AB98" s="556"/>
      <c r="AC98" s="556"/>
      <c r="AD98" s="556"/>
      <c r="AE98" s="556"/>
      <c r="AF98" s="556"/>
      <c r="AG98" s="556"/>
      <c r="AH98" s="556"/>
      <c r="AI98" s="556"/>
    </row>
    <row r="99" spans="1:40" s="492" customFormat="1" ht="15" customHeight="1">
      <c r="A99" s="861"/>
      <c r="B99" s="861"/>
      <c r="C99" s="861"/>
      <c r="D99" s="861"/>
      <c r="E99" s="861"/>
      <c r="F99" s="861"/>
      <c r="G99" s="861"/>
      <c r="H99" s="861"/>
      <c r="I99" s="861"/>
      <c r="J99" s="861"/>
      <c r="K99" s="861"/>
      <c r="L99" s="462"/>
      <c r="M99" s="535" t="s">
        <v>308</v>
      </c>
      <c r="N99" s="519"/>
      <c r="O99" s="515"/>
      <c r="P99" s="515"/>
      <c r="Q99" s="515"/>
      <c r="R99" s="542"/>
      <c r="S99" s="534"/>
      <c r="T99" s="533"/>
      <c r="U99" s="519"/>
      <c r="V99" s="534"/>
      <c r="W99" s="530"/>
      <c r="X99" s="556"/>
      <c r="Y99" s="556"/>
      <c r="Z99" s="556"/>
      <c r="AA99" s="556"/>
      <c r="AB99" s="556"/>
      <c r="AC99" s="556"/>
      <c r="AD99" s="556"/>
      <c r="AE99" s="556"/>
      <c r="AF99" s="556"/>
      <c r="AG99" s="556"/>
      <c r="AH99" s="556"/>
      <c r="AI99" s="556"/>
    </row>
    <row r="100" spans="1:40" s="566" customFormat="1" ht="15" customHeight="1">
      <c r="A100" s="565"/>
      <c r="B100" s="565"/>
      <c r="C100" s="565"/>
      <c r="D100" s="565"/>
      <c r="E100" s="565"/>
      <c r="F100" s="565"/>
      <c r="G100" s="564"/>
      <c r="H100" s="565"/>
      <c r="I100" s="647"/>
      <c r="J100" s="648"/>
      <c r="L100" s="567"/>
      <c r="M100" s="642"/>
      <c r="N100" s="643"/>
      <c r="O100" s="644"/>
      <c r="P100" s="644"/>
      <c r="Q100" s="644"/>
      <c r="R100" s="645"/>
      <c r="S100" s="523"/>
      <c r="T100" s="646"/>
      <c r="U100" s="643"/>
      <c r="V100" s="523"/>
      <c r="W100" s="523"/>
      <c r="X100" s="565"/>
      <c r="Y100" s="565"/>
      <c r="Z100" s="565"/>
      <c r="AA100" s="565"/>
      <c r="AB100" s="565"/>
      <c r="AC100" s="565"/>
      <c r="AD100" s="565"/>
      <c r="AE100" s="565"/>
      <c r="AF100" s="565"/>
      <c r="AG100" s="565"/>
      <c r="AH100" s="565"/>
      <c r="AI100" s="565"/>
    </row>
    <row r="101" spans="1:40" s="34" customFormat="1" ht="17.100000000000001" customHeight="1">
      <c r="G101" s="34" t="s">
        <v>12</v>
      </c>
      <c r="I101" s="34" t="s">
        <v>67</v>
      </c>
      <c r="V101" s="151"/>
    </row>
    <row r="102" spans="1:40" ht="17.100000000000001" customHeight="1">
      <c r="X102" s="439"/>
      <c r="Y102" s="40"/>
      <c r="Z102" s="40"/>
    </row>
    <row r="103" spans="1:40" s="493" customFormat="1" ht="22.5">
      <c r="A103" s="1304">
        <v>1</v>
      </c>
      <c r="B103" s="1026"/>
      <c r="C103" s="1026"/>
      <c r="D103" s="1026"/>
      <c r="E103" s="1027"/>
      <c r="F103" s="1028"/>
      <c r="G103" s="1026"/>
      <c r="H103" s="1026"/>
      <c r="I103" s="1007"/>
      <c r="J103" s="1012"/>
      <c r="K103" s="1012"/>
      <c r="L103" s="562">
        <f>mergeValue(A103)</f>
        <v>1</v>
      </c>
      <c r="M103" s="610" t="s">
        <v>19</v>
      </c>
      <c r="N103" s="549"/>
      <c r="O103" s="1377"/>
      <c r="P103" s="1378"/>
      <c r="Q103" s="1378"/>
      <c r="R103" s="1378"/>
      <c r="S103" s="1378"/>
      <c r="T103" s="1378"/>
      <c r="U103" s="1378"/>
      <c r="V103" s="1378"/>
      <c r="W103" s="1378"/>
      <c r="X103" s="1378"/>
      <c r="Y103" s="1378"/>
      <c r="Z103" s="1378"/>
      <c r="AA103" s="1379"/>
      <c r="AB103" s="1129" t="s">
        <v>718</v>
      </c>
      <c r="AC103" s="554"/>
      <c r="AD103" s="554"/>
      <c r="AE103" s="554"/>
      <c r="AF103" s="554"/>
      <c r="AG103" s="554"/>
      <c r="AH103" s="554"/>
      <c r="AI103" s="554"/>
      <c r="AJ103" s="554"/>
      <c r="AK103" s="554"/>
      <c r="AL103" s="554"/>
      <c r="AM103" s="554"/>
      <c r="AN103" s="554"/>
    </row>
    <row r="104" spans="1:40" s="493" customFormat="1" ht="22.5">
      <c r="A104" s="1304"/>
      <c r="B104" s="1304">
        <v>1</v>
      </c>
      <c r="C104" s="1026"/>
      <c r="D104" s="1026"/>
      <c r="E104" s="1028"/>
      <c r="F104" s="1028"/>
      <c r="G104" s="1026"/>
      <c r="H104" s="1026"/>
      <c r="I104" s="1014"/>
      <c r="J104" s="1009"/>
      <c r="K104" s="1008"/>
      <c r="L104" s="562" t="str">
        <f>mergeValue(A104) &amp;"."&amp; mergeValue(B104)</f>
        <v>1.1</v>
      </c>
      <c r="M104" s="516" t="s">
        <v>15</v>
      </c>
      <c r="N104" s="549"/>
      <c r="O104" s="1377"/>
      <c r="P104" s="1378"/>
      <c r="Q104" s="1378"/>
      <c r="R104" s="1378"/>
      <c r="S104" s="1378"/>
      <c r="T104" s="1378"/>
      <c r="U104" s="1378"/>
      <c r="V104" s="1378"/>
      <c r="W104" s="1378"/>
      <c r="X104" s="1378"/>
      <c r="Y104" s="1378"/>
      <c r="Z104" s="1378"/>
      <c r="AA104" s="1379"/>
      <c r="AB104" s="1129" t="s">
        <v>459</v>
      </c>
      <c r="AC104" s="554"/>
      <c r="AD104" s="554"/>
      <c r="AE104" s="554"/>
      <c r="AF104" s="554"/>
      <c r="AG104" s="554"/>
      <c r="AH104" s="554"/>
      <c r="AI104" s="554"/>
      <c r="AJ104" s="554"/>
      <c r="AK104" s="554"/>
      <c r="AL104" s="554"/>
      <c r="AM104" s="554"/>
      <c r="AN104" s="554"/>
    </row>
    <row r="105" spans="1:40" s="493" customFormat="1" ht="22.5">
      <c r="A105" s="1304"/>
      <c r="B105" s="1304"/>
      <c r="C105" s="1304">
        <v>1</v>
      </c>
      <c r="D105" s="1026"/>
      <c r="E105" s="1028"/>
      <c r="F105" s="1028"/>
      <c r="G105" s="1026"/>
      <c r="H105" s="1026"/>
      <c r="I105" s="1014"/>
      <c r="J105" s="1009"/>
      <c r="K105" s="1008"/>
      <c r="L105" s="562" t="str">
        <f>mergeValue(A105) &amp;"."&amp; mergeValue(B105)&amp;"."&amp; mergeValue(C105)</f>
        <v>1.1.1</v>
      </c>
      <c r="M105" s="517" t="s">
        <v>7</v>
      </c>
      <c r="N105" s="549"/>
      <c r="O105" s="1377"/>
      <c r="P105" s="1378"/>
      <c r="Q105" s="1378"/>
      <c r="R105" s="1378"/>
      <c r="S105" s="1378"/>
      <c r="T105" s="1378"/>
      <c r="U105" s="1378"/>
      <c r="V105" s="1378"/>
      <c r="W105" s="1378"/>
      <c r="X105" s="1378"/>
      <c r="Y105" s="1378"/>
      <c r="Z105" s="1378"/>
      <c r="AA105" s="1379"/>
      <c r="AB105" s="1129" t="s">
        <v>600</v>
      </c>
      <c r="AC105" s="554"/>
      <c r="AD105" s="554"/>
      <c r="AE105" s="554"/>
      <c r="AF105" s="554"/>
      <c r="AG105" s="554"/>
      <c r="AH105" s="554"/>
      <c r="AI105" s="554"/>
      <c r="AJ105" s="554"/>
      <c r="AK105" s="554"/>
      <c r="AL105" s="554"/>
      <c r="AM105" s="554"/>
      <c r="AN105" s="554"/>
    </row>
    <row r="106" spans="1:40" s="493" customFormat="1" ht="22.5">
      <c r="A106" s="1304"/>
      <c r="B106" s="1304"/>
      <c r="C106" s="1304"/>
      <c r="D106" s="1304">
        <v>1</v>
      </c>
      <c r="E106" s="1028"/>
      <c r="F106" s="1028"/>
      <c r="G106" s="1026"/>
      <c r="H106" s="1026"/>
      <c r="I106" s="1014"/>
      <c r="J106" s="1009"/>
      <c r="K106" s="1008"/>
      <c r="L106" s="562" t="str">
        <f>mergeValue(A106) &amp;"."&amp; mergeValue(B106)&amp;"."&amp; mergeValue(C106)&amp;"."&amp; mergeValue(D106)</f>
        <v>1.1.1.1</v>
      </c>
      <c r="M106" s="518" t="s">
        <v>21</v>
      </c>
      <c r="N106" s="549"/>
      <c r="O106" s="1377"/>
      <c r="P106" s="1378"/>
      <c r="Q106" s="1378"/>
      <c r="R106" s="1378"/>
      <c r="S106" s="1378"/>
      <c r="T106" s="1378"/>
      <c r="U106" s="1378"/>
      <c r="V106" s="1378"/>
      <c r="W106" s="1378"/>
      <c r="X106" s="1378"/>
      <c r="Y106" s="1378"/>
      <c r="Z106" s="1378"/>
      <c r="AA106" s="1379"/>
      <c r="AB106" s="1129" t="s">
        <v>601</v>
      </c>
      <c r="AC106" s="554"/>
      <c r="AD106" s="554"/>
      <c r="AE106" s="554"/>
      <c r="AF106" s="554"/>
      <c r="AG106" s="554"/>
      <c r="AH106" s="554"/>
      <c r="AI106" s="554"/>
      <c r="AJ106" s="554"/>
      <c r="AK106" s="554"/>
      <c r="AL106" s="554"/>
      <c r="AM106" s="554"/>
      <c r="AN106" s="554"/>
    </row>
    <row r="107" spans="1:40" s="493" customFormat="1" ht="14.25" hidden="1">
      <c r="A107" s="1304"/>
      <c r="B107" s="1304"/>
      <c r="C107" s="1304"/>
      <c r="D107" s="1304"/>
      <c r="E107" s="1304">
        <v>1</v>
      </c>
      <c r="F107" s="1028"/>
      <c r="G107" s="1026"/>
      <c r="H107" s="1026"/>
      <c r="I107" s="1013"/>
      <c r="J107" s="1009"/>
      <c r="K107" s="1008"/>
      <c r="L107" s="562"/>
      <c r="M107" s="524"/>
      <c r="N107" s="550"/>
      <c r="O107" s="1370"/>
      <c r="P107" s="1383"/>
      <c r="Q107" s="1383"/>
      <c r="R107" s="1383"/>
      <c r="S107" s="1383"/>
      <c r="T107" s="1383"/>
      <c r="U107" s="1383"/>
      <c r="V107" s="1383"/>
      <c r="W107" s="1383"/>
      <c r="X107" s="1383"/>
      <c r="Y107" s="1383"/>
      <c r="Z107" s="1383"/>
      <c r="AA107" s="1384"/>
      <c r="AB107" s="1129"/>
      <c r="AC107" s="554"/>
      <c r="AD107" s="554"/>
      <c r="AE107" s="554"/>
      <c r="AF107" s="554"/>
      <c r="AG107" s="554"/>
      <c r="AH107" s="554"/>
      <c r="AI107" s="554"/>
      <c r="AJ107" s="554"/>
      <c r="AK107" s="554"/>
      <c r="AL107" s="554"/>
      <c r="AM107" s="554"/>
      <c r="AN107" s="554"/>
    </row>
    <row r="108" spans="1:40" s="493" customFormat="1" ht="33.75">
      <c r="A108" s="1304"/>
      <c r="B108" s="1304"/>
      <c r="C108" s="1304"/>
      <c r="D108" s="1304"/>
      <c r="E108" s="1304"/>
      <c r="F108" s="1304">
        <v>1</v>
      </c>
      <c r="G108" s="1026"/>
      <c r="H108" s="1026"/>
      <c r="I108" s="1323"/>
      <c r="J108" s="1009"/>
      <c r="K108" s="1008"/>
      <c r="L108" s="562" t="str">
        <f>mergeValue(A108) &amp;"."&amp; mergeValue(B108)&amp;"."&amp; mergeValue(C108)&amp;"."&amp; mergeValue(D108)&amp;"."&amp; mergeValue(F108)</f>
        <v>1.1.1.1.1</v>
      </c>
      <c r="M108" s="525" t="s">
        <v>9</v>
      </c>
      <c r="N108" s="550"/>
      <c r="O108" s="1307"/>
      <c r="P108" s="1308"/>
      <c r="Q108" s="1308"/>
      <c r="R108" s="1308"/>
      <c r="S108" s="1308"/>
      <c r="T108" s="1308"/>
      <c r="U108" s="1308"/>
      <c r="V108" s="1308"/>
      <c r="W108" s="1308"/>
      <c r="X108" s="1308"/>
      <c r="Y108" s="1308"/>
      <c r="Z108" s="1308"/>
      <c r="AA108" s="1309"/>
      <c r="AB108" s="1129" t="s">
        <v>720</v>
      </c>
      <c r="AC108" s="554"/>
      <c r="AD108" s="558" t="str">
        <f>strCheckUnique(AE108:AE113)</f>
        <v/>
      </c>
      <c r="AE108" s="554"/>
      <c r="AF108" s="558"/>
      <c r="AG108" s="554"/>
      <c r="AH108" s="554"/>
      <c r="AI108" s="554"/>
      <c r="AJ108" s="554"/>
      <c r="AK108" s="554"/>
      <c r="AL108" s="554"/>
      <c r="AM108" s="554"/>
      <c r="AN108" s="554"/>
    </row>
    <row r="109" spans="1:40" s="493" customFormat="1" ht="56.25" customHeight="1">
      <c r="A109" s="1304"/>
      <c r="B109" s="1304"/>
      <c r="C109" s="1304"/>
      <c r="D109" s="1304"/>
      <c r="E109" s="1304"/>
      <c r="F109" s="1304"/>
      <c r="G109" s="1304">
        <v>1</v>
      </c>
      <c r="H109" s="1026"/>
      <c r="I109" s="1323"/>
      <c r="J109" s="1324"/>
      <c r="K109" s="1015"/>
      <c r="L109" s="562" t="str">
        <f>mergeValue(A109) &amp;"."&amp; mergeValue(B109)&amp;"."&amp; mergeValue(C109)&amp;"."&amp; mergeValue(D109)&amp;"."&amp; mergeValue(F109)&amp;"."&amp; mergeValue(G109)</f>
        <v>1.1.1.1.1.1</v>
      </c>
      <c r="M109" s="1016"/>
      <c r="N109" s="615"/>
      <c r="O109" s="532"/>
      <c r="P109" s="532"/>
      <c r="Q109" s="532"/>
      <c r="R109" s="463"/>
      <c r="S109" s="1041"/>
      <c r="T109" s="463"/>
      <c r="U109" s="1041"/>
      <c r="V109" s="553" t="str">
        <f>W109 &amp; "-" &amp; Y109</f>
        <v>-</v>
      </c>
      <c r="W109" s="1310"/>
      <c r="X109" s="1300" t="s">
        <v>83</v>
      </c>
      <c r="Y109" s="1310"/>
      <c r="Z109" s="1300" t="s">
        <v>83</v>
      </c>
      <c r="AA109" s="507"/>
      <c r="AB109" s="1129" t="s">
        <v>738</v>
      </c>
      <c r="AC109" s="554" t="str">
        <f>strCheckDate(O109:AA109)</f>
        <v/>
      </c>
      <c r="AD109" s="558"/>
      <c r="AE109" s="558" t="str">
        <f>IF(M109="","",M109 )</f>
        <v/>
      </c>
      <c r="AF109" s="558"/>
      <c r="AG109" s="558"/>
      <c r="AH109" s="558"/>
      <c r="AI109" s="554"/>
      <c r="AJ109" s="554"/>
      <c r="AK109" s="554"/>
      <c r="AL109" s="554"/>
      <c r="AM109" s="554"/>
      <c r="AN109" s="554"/>
    </row>
    <row r="110" spans="1:40" s="493" customFormat="1" ht="87.95" customHeight="1">
      <c r="A110" s="1304"/>
      <c r="B110" s="1304"/>
      <c r="C110" s="1304"/>
      <c r="D110" s="1304"/>
      <c r="E110" s="1304"/>
      <c r="F110" s="1304"/>
      <c r="G110" s="1304"/>
      <c r="H110" s="1026">
        <v>1</v>
      </c>
      <c r="I110" s="1323"/>
      <c r="J110" s="1324"/>
      <c r="K110" s="1015"/>
      <c r="L110" s="562" t="str">
        <f>mergeValue(A110) &amp;"."&amp; mergeValue(B110)&amp;"."&amp; mergeValue(C110)&amp;"."&amp; mergeValue(D110)&amp;"."&amp; mergeValue(F110)&amp;"."&amp; mergeValue(G110)&amp;"."&amp; mergeValue(H110)</f>
        <v>1.1.1.1.1.1.1</v>
      </c>
      <c r="M110" s="1018"/>
      <c r="N110" s="464"/>
      <c r="O110" s="532"/>
      <c r="P110" s="532"/>
      <c r="Q110" s="532"/>
      <c r="R110" s="463"/>
      <c r="S110" s="1041"/>
      <c r="T110" s="463"/>
      <c r="U110" s="1041"/>
      <c r="V110" s="553" t="str">
        <f>W110 &amp; "-" &amp; Y110</f>
        <v>-</v>
      </c>
      <c r="W110" s="1310"/>
      <c r="X110" s="1300"/>
      <c r="Y110" s="1310"/>
      <c r="Z110" s="1300"/>
      <c r="AA110" s="637"/>
      <c r="AB110" s="1274" t="s">
        <v>739</v>
      </c>
      <c r="AC110" s="554" t="str">
        <f>strCheckDate(O110:AA110)</f>
        <v/>
      </c>
      <c r="AD110" s="554"/>
      <c r="AE110" s="554"/>
      <c r="AF110" s="558"/>
      <c r="AG110" s="554"/>
      <c r="AH110" s="554"/>
      <c r="AI110" s="554"/>
      <c r="AJ110" s="554"/>
      <c r="AK110" s="554"/>
      <c r="AL110" s="554"/>
      <c r="AM110" s="554"/>
      <c r="AN110" s="554"/>
    </row>
    <row r="111" spans="1:40" s="493" customFormat="1" ht="14.25" hidden="1">
      <c r="A111" s="1304"/>
      <c r="B111" s="1304"/>
      <c r="C111" s="1304"/>
      <c r="D111" s="1304"/>
      <c r="E111" s="1304"/>
      <c r="F111" s="1304"/>
      <c r="G111" s="1304"/>
      <c r="H111" s="1026"/>
      <c r="I111" s="1323"/>
      <c r="J111" s="1324"/>
      <c r="K111" s="1015"/>
      <c r="L111" s="569"/>
      <c r="M111" s="615"/>
      <c r="N111" s="615"/>
      <c r="O111" s="532"/>
      <c r="P111" s="463"/>
      <c r="Q111" s="463"/>
      <c r="R111" s="463"/>
      <c r="S111" s="463"/>
      <c r="T111" s="463"/>
      <c r="U111" s="529"/>
      <c r="V111" s="553"/>
      <c r="W111" s="1299"/>
      <c r="X111" s="1300"/>
      <c r="Y111" s="1299"/>
      <c r="Z111" s="1300"/>
      <c r="AA111" s="507"/>
      <c r="AB111" s="1275"/>
      <c r="AC111" s="554"/>
      <c r="AD111" s="554"/>
      <c r="AE111" s="554"/>
      <c r="AF111" s="558">
        <f ca="1">OFFSET(AF111,-1,0)</f>
        <v>0</v>
      </c>
      <c r="AG111" s="554"/>
      <c r="AH111" s="554"/>
      <c r="AI111" s="554"/>
      <c r="AJ111" s="554"/>
      <c r="AK111" s="554"/>
      <c r="AL111" s="554"/>
      <c r="AM111" s="554"/>
      <c r="AN111" s="554"/>
    </row>
    <row r="112" spans="1:40" s="492" customFormat="1" ht="15" customHeight="1">
      <c r="A112" s="1304"/>
      <c r="B112" s="1304"/>
      <c r="C112" s="1304"/>
      <c r="D112" s="1304"/>
      <c r="E112" s="1304"/>
      <c r="F112" s="1304"/>
      <c r="G112" s="1304"/>
      <c r="H112" s="1026"/>
      <c r="I112" s="1323"/>
      <c r="J112" s="1324"/>
      <c r="K112" s="1017"/>
      <c r="L112" s="508"/>
      <c r="M112" s="527" t="s">
        <v>40</v>
      </c>
      <c r="N112" s="521"/>
      <c r="O112" s="515"/>
      <c r="P112" s="515"/>
      <c r="Q112" s="515"/>
      <c r="R112" s="515"/>
      <c r="S112" s="515"/>
      <c r="T112" s="515"/>
      <c r="U112" s="515"/>
      <c r="V112" s="515"/>
      <c r="W112" s="533"/>
      <c r="X112" s="534"/>
      <c r="Y112" s="533"/>
      <c r="Z112" s="521"/>
      <c r="AA112" s="530"/>
      <c r="AB112" s="1276"/>
      <c r="AC112" s="556"/>
      <c r="AD112" s="556"/>
      <c r="AE112" s="556"/>
      <c r="AF112" s="556"/>
      <c r="AG112" s="556"/>
      <c r="AH112" s="556"/>
      <c r="AI112" s="556"/>
      <c r="AJ112" s="556"/>
      <c r="AK112" s="556"/>
      <c r="AL112" s="556"/>
      <c r="AM112" s="556"/>
      <c r="AN112" s="556"/>
    </row>
    <row r="113" spans="1:40" s="492" customFormat="1" ht="15" customHeight="1">
      <c r="A113" s="1304"/>
      <c r="B113" s="1304"/>
      <c r="C113" s="1304"/>
      <c r="D113" s="1304"/>
      <c r="E113" s="1304"/>
      <c r="F113" s="1304"/>
      <c r="G113" s="1026"/>
      <c r="H113" s="1026"/>
      <c r="I113" s="1323"/>
      <c r="J113" s="1023"/>
      <c r="K113" s="1017"/>
      <c r="L113" s="508"/>
      <c r="M113" s="526" t="s">
        <v>24</v>
      </c>
      <c r="N113" s="527"/>
      <c r="O113" s="527"/>
      <c r="P113" s="527"/>
      <c r="Q113" s="527"/>
      <c r="R113" s="527"/>
      <c r="S113" s="527"/>
      <c r="T113" s="527"/>
      <c r="U113" s="527"/>
      <c r="V113" s="527"/>
      <c r="W113" s="527"/>
      <c r="X113" s="527"/>
      <c r="Y113" s="527"/>
      <c r="Z113" s="527"/>
      <c r="AA113" s="527"/>
      <c r="AB113" s="530"/>
      <c r="AC113" s="556"/>
      <c r="AD113" s="556"/>
      <c r="AE113" s="556"/>
      <c r="AF113" s="556"/>
      <c r="AG113" s="556"/>
      <c r="AH113" s="556"/>
      <c r="AI113" s="556"/>
      <c r="AJ113" s="556"/>
      <c r="AK113" s="556"/>
      <c r="AL113" s="556"/>
      <c r="AM113" s="556"/>
      <c r="AN113" s="556"/>
    </row>
    <row r="114" spans="1:40" s="492" customFormat="1" ht="15" customHeight="1">
      <c r="A114" s="1304"/>
      <c r="B114" s="1304"/>
      <c r="C114" s="1304"/>
      <c r="D114" s="1304"/>
      <c r="E114" s="1304"/>
      <c r="F114" s="1029"/>
      <c r="G114" s="1026"/>
      <c r="H114" s="1026"/>
      <c r="I114" s="1013"/>
      <c r="J114" s="1011"/>
      <c r="K114" s="1017"/>
      <c r="L114" s="508"/>
      <c r="M114" s="521" t="s">
        <v>10</v>
      </c>
      <c r="N114" s="520"/>
      <c r="O114" s="515"/>
      <c r="P114" s="515"/>
      <c r="Q114" s="515"/>
      <c r="R114" s="515"/>
      <c r="S114" s="515"/>
      <c r="T114" s="515"/>
      <c r="U114" s="515"/>
      <c r="V114" s="515"/>
      <c r="W114" s="542"/>
      <c r="X114" s="534"/>
      <c r="Y114" s="533"/>
      <c r="Z114" s="520"/>
      <c r="AA114" s="534"/>
      <c r="AB114" s="530"/>
      <c r="AC114" s="556"/>
      <c r="AD114" s="556"/>
      <c r="AE114" s="556"/>
      <c r="AF114" s="556"/>
      <c r="AG114" s="556"/>
      <c r="AH114" s="556"/>
      <c r="AI114" s="556"/>
      <c r="AJ114" s="556"/>
      <c r="AK114" s="556"/>
      <c r="AL114" s="556"/>
      <c r="AM114" s="556"/>
      <c r="AN114" s="556"/>
    </row>
    <row r="115" spans="1:40" s="492" customFormat="1" ht="14.25" hidden="1">
      <c r="A115" s="1304"/>
      <c r="B115" s="1304"/>
      <c r="C115" s="1304"/>
      <c r="D115" s="1304"/>
      <c r="E115" s="1029"/>
      <c r="F115" s="1029"/>
      <c r="G115" s="1026"/>
      <c r="H115" s="1026"/>
      <c r="I115" s="1024"/>
      <c r="J115" s="1011"/>
      <c r="K115" s="1007"/>
      <c r="L115" s="508"/>
      <c r="M115" s="521"/>
      <c r="N115" s="521"/>
      <c r="O115" s="521"/>
      <c r="P115" s="521"/>
      <c r="Q115" s="521"/>
      <c r="R115" s="521"/>
      <c r="S115" s="521"/>
      <c r="T115" s="521"/>
      <c r="U115" s="521"/>
      <c r="V115" s="521"/>
      <c r="W115" s="521"/>
      <c r="X115" s="521"/>
      <c r="Y115" s="521"/>
      <c r="Z115" s="521"/>
      <c r="AA115" s="521"/>
      <c r="AB115" s="530"/>
      <c r="AC115" s="556"/>
      <c r="AD115" s="556"/>
      <c r="AE115" s="556"/>
      <c r="AF115" s="556"/>
      <c r="AG115" s="556"/>
      <c r="AH115" s="556"/>
      <c r="AI115" s="556"/>
      <c r="AJ115" s="556"/>
      <c r="AK115" s="556"/>
      <c r="AL115" s="556"/>
      <c r="AM115" s="556"/>
      <c r="AN115" s="556"/>
    </row>
    <row r="116" spans="1:40" s="492" customFormat="1" ht="15" customHeight="1">
      <c r="A116" s="1304"/>
      <c r="B116" s="1304"/>
      <c r="C116" s="1304"/>
      <c r="D116" s="1030"/>
      <c r="E116" s="1030"/>
      <c r="F116" s="1030"/>
      <c r="G116" s="1031"/>
      <c r="H116" s="1030"/>
      <c r="I116" s="1017"/>
      <c r="J116" s="1011"/>
      <c r="K116" s="1017"/>
      <c r="L116" s="508"/>
      <c r="M116" s="520" t="s">
        <v>16</v>
      </c>
      <c r="N116" s="519"/>
      <c r="O116" s="515"/>
      <c r="P116" s="515"/>
      <c r="Q116" s="515"/>
      <c r="R116" s="515"/>
      <c r="S116" s="515"/>
      <c r="T116" s="515"/>
      <c r="U116" s="515"/>
      <c r="V116" s="515"/>
      <c r="W116" s="542"/>
      <c r="X116" s="534"/>
      <c r="Y116" s="533"/>
      <c r="Z116" s="519"/>
      <c r="AA116" s="534"/>
      <c r="AB116" s="530"/>
      <c r="AC116" s="556"/>
      <c r="AD116" s="556"/>
      <c r="AE116" s="556"/>
      <c r="AF116" s="556"/>
      <c r="AG116" s="556"/>
      <c r="AH116" s="556"/>
      <c r="AI116" s="556"/>
      <c r="AJ116" s="556"/>
      <c r="AK116" s="556"/>
      <c r="AL116" s="556"/>
      <c r="AM116" s="556"/>
      <c r="AN116" s="556"/>
    </row>
    <row r="117" spans="1:40" s="492" customFormat="1" ht="15" customHeight="1">
      <c r="A117" s="1304"/>
      <c r="B117" s="1304"/>
      <c r="C117" s="1030"/>
      <c r="D117" s="1030"/>
      <c r="E117" s="1030"/>
      <c r="F117" s="1030"/>
      <c r="G117" s="1031"/>
      <c r="H117" s="1030"/>
      <c r="I117" s="1017"/>
      <c r="J117" s="1011"/>
      <c r="K117" s="1017"/>
      <c r="L117" s="508"/>
      <c r="M117" s="519" t="s">
        <v>17</v>
      </c>
      <c r="N117" s="519"/>
      <c r="O117" s="515"/>
      <c r="P117" s="515"/>
      <c r="Q117" s="515"/>
      <c r="R117" s="515"/>
      <c r="S117" s="515"/>
      <c r="T117" s="515"/>
      <c r="U117" s="515"/>
      <c r="V117" s="515"/>
      <c r="W117" s="542"/>
      <c r="X117" s="534"/>
      <c r="Y117" s="533"/>
      <c r="Z117" s="519"/>
      <c r="AA117" s="534"/>
      <c r="AB117" s="530"/>
      <c r="AC117" s="556"/>
      <c r="AD117" s="556"/>
      <c r="AE117" s="556"/>
      <c r="AF117" s="556"/>
      <c r="AG117" s="556"/>
      <c r="AH117" s="556"/>
      <c r="AI117" s="556"/>
      <c r="AJ117" s="556"/>
      <c r="AK117" s="556"/>
      <c r="AL117" s="556"/>
      <c r="AM117" s="556"/>
      <c r="AN117" s="556"/>
    </row>
    <row r="118" spans="1:40" s="492" customFormat="1" ht="15" customHeight="1">
      <c r="A118" s="1304"/>
      <c r="B118" s="1030"/>
      <c r="C118" s="1030"/>
      <c r="D118" s="1030"/>
      <c r="E118" s="1030"/>
      <c r="F118" s="1030"/>
      <c r="G118" s="1031"/>
      <c r="H118" s="1030"/>
      <c r="I118" s="1017"/>
      <c r="J118" s="1011"/>
      <c r="K118" s="1017"/>
      <c r="L118" s="508"/>
      <c r="M118" s="528" t="s">
        <v>18</v>
      </c>
      <c r="N118" s="519"/>
      <c r="O118" s="515"/>
      <c r="P118" s="515"/>
      <c r="Q118" s="515"/>
      <c r="R118" s="515"/>
      <c r="S118" s="515"/>
      <c r="T118" s="515"/>
      <c r="U118" s="515"/>
      <c r="V118" s="515"/>
      <c r="W118" s="542"/>
      <c r="X118" s="534"/>
      <c r="Y118" s="533"/>
      <c r="Z118" s="519"/>
      <c r="AA118" s="534"/>
      <c r="AB118" s="530"/>
      <c r="AC118" s="556"/>
      <c r="AD118" s="556"/>
      <c r="AE118" s="556"/>
      <c r="AF118" s="556"/>
      <c r="AG118" s="556"/>
      <c r="AH118" s="556"/>
      <c r="AI118" s="556"/>
      <c r="AJ118" s="556"/>
      <c r="AK118" s="556"/>
      <c r="AL118" s="556"/>
      <c r="AM118" s="556"/>
      <c r="AN118" s="556"/>
    </row>
    <row r="119" spans="1:40" s="492" customFormat="1" ht="15" customHeight="1">
      <c r="A119" s="1024"/>
      <c r="B119" s="1024"/>
      <c r="C119" s="1024"/>
      <c r="D119" s="1024"/>
      <c r="E119" s="1024"/>
      <c r="F119" s="1024"/>
      <c r="G119" s="1032"/>
      <c r="H119" s="1024"/>
      <c r="I119" s="1010"/>
      <c r="J119" s="1011"/>
      <c r="K119" s="1007"/>
      <c r="L119" s="508"/>
      <c r="M119" s="535" t="s">
        <v>308</v>
      </c>
      <c r="N119" s="519"/>
      <c r="O119" s="515"/>
      <c r="P119" s="515"/>
      <c r="Q119" s="515"/>
      <c r="R119" s="515"/>
      <c r="S119" s="515"/>
      <c r="T119" s="515"/>
      <c r="U119" s="515"/>
      <c r="V119" s="515"/>
      <c r="W119" s="542"/>
      <c r="X119" s="534"/>
      <c r="Y119" s="533"/>
      <c r="Z119" s="519"/>
      <c r="AA119" s="534"/>
      <c r="AB119" s="530"/>
      <c r="AC119" s="556"/>
      <c r="AD119" s="556"/>
      <c r="AE119" s="556"/>
      <c r="AF119" s="556"/>
      <c r="AG119" s="556"/>
      <c r="AH119" s="556"/>
      <c r="AI119" s="556"/>
      <c r="AJ119" s="556"/>
      <c r="AK119" s="556"/>
      <c r="AL119" s="556"/>
      <c r="AM119" s="556"/>
      <c r="AN119" s="556"/>
    </row>
    <row r="120" spans="1:40" s="651" customFormat="1" ht="102.75" customHeight="1">
      <c r="A120" s="876"/>
      <c r="B120" s="876"/>
      <c r="C120" s="876"/>
      <c r="D120" s="876"/>
      <c r="E120" s="876"/>
      <c r="F120" s="876"/>
      <c r="G120" s="880"/>
      <c r="H120" s="881">
        <v>1</v>
      </c>
      <c r="I120" s="879"/>
      <c r="J120" s="877"/>
      <c r="K120" s="878"/>
      <c r="L120" s="688" t="str">
        <f>mergeValue(A120) &amp;"."&amp; mergeValue(B120)&amp;"."&amp; mergeValue(C120)&amp;"."&amp; mergeValue(D120)&amp;"."&amp; mergeValue(F120)&amp;"."&amp; mergeValue(G120)&amp;"."&amp; mergeValue(H120)</f>
        <v>......1</v>
      </c>
      <c r="M120" s="1018"/>
      <c r="N120" s="678"/>
      <c r="O120" s="667"/>
      <c r="P120" s="667"/>
      <c r="Q120" s="667"/>
      <c r="R120" s="677"/>
      <c r="S120" s="1041"/>
      <c r="T120" s="677"/>
      <c r="U120" s="1041"/>
      <c r="V120" s="682" t="str">
        <f>W120 &amp; "-" &amp; Y120</f>
        <v>-</v>
      </c>
      <c r="W120" s="649"/>
      <c r="X120" s="619" t="s">
        <v>84</v>
      </c>
      <c r="Y120" s="1038"/>
      <c r="Z120" s="441" t="s">
        <v>84</v>
      </c>
      <c r="AA120" s="637"/>
      <c r="AB120" s="656"/>
      <c r="AC120" s="683" t="str">
        <f>strCheckDate(O120:AA120)</f>
        <v/>
      </c>
      <c r="AD120" s="683"/>
      <c r="AE120" s="683"/>
      <c r="AF120" s="686"/>
      <c r="AG120" s="683"/>
      <c r="AH120" s="683"/>
      <c r="AI120" s="683"/>
      <c r="AJ120" s="683"/>
      <c r="AK120" s="683"/>
      <c r="AL120" s="683"/>
      <c r="AM120" s="683"/>
      <c r="AN120" s="683"/>
    </row>
    <row r="123" spans="1:40" s="34" customFormat="1" ht="17.100000000000001" customHeight="1">
      <c r="G123" s="34" t="s">
        <v>12</v>
      </c>
      <c r="I123" s="34" t="s">
        <v>68</v>
      </c>
      <c r="U123" s="151"/>
    </row>
    <row r="124" spans="1:40" ht="17.100000000000001" customHeight="1">
      <c r="T124" s="116"/>
      <c r="U124" s="40"/>
    </row>
    <row r="125" spans="1:40" s="493" customFormat="1" ht="22.5">
      <c r="A125" s="1304">
        <v>1</v>
      </c>
      <c r="B125" s="888"/>
      <c r="C125" s="888"/>
      <c r="D125" s="888"/>
      <c r="E125" s="889"/>
      <c r="F125" s="890"/>
      <c r="G125" s="890"/>
      <c r="H125" s="890"/>
      <c r="I125" s="891"/>
      <c r="J125" s="886"/>
      <c r="K125" s="893"/>
      <c r="L125" s="562">
        <f>mergeValue(A125)</f>
        <v>1</v>
      </c>
      <c r="M125" s="610" t="s">
        <v>19</v>
      </c>
      <c r="N125" s="549"/>
      <c r="O125" s="1316"/>
      <c r="P125" s="1316"/>
      <c r="Q125" s="1316"/>
      <c r="R125" s="1316"/>
      <c r="S125" s="1316"/>
      <c r="T125" s="1316"/>
      <c r="U125" s="1316"/>
      <c r="V125" s="1316"/>
      <c r="W125" s="1129" t="s">
        <v>718</v>
      </c>
      <c r="X125" s="554"/>
      <c r="Y125" s="554"/>
      <c r="Z125" s="554"/>
      <c r="AA125" s="554"/>
      <c r="AB125" s="554"/>
      <c r="AC125" s="554"/>
      <c r="AD125" s="554"/>
      <c r="AE125" s="554"/>
      <c r="AF125" s="554"/>
      <c r="AG125" s="554"/>
      <c r="AH125" s="554"/>
    </row>
    <row r="126" spans="1:40" s="493" customFormat="1" ht="22.5">
      <c r="A126" s="1304"/>
      <c r="B126" s="1304">
        <v>1</v>
      </c>
      <c r="C126" s="888"/>
      <c r="D126" s="888"/>
      <c r="E126" s="890"/>
      <c r="F126" s="890"/>
      <c r="G126" s="890"/>
      <c r="H126" s="890"/>
      <c r="I126" s="885"/>
      <c r="J126" s="884"/>
      <c r="K126" s="887"/>
      <c r="L126" s="562" t="str">
        <f>mergeValue(A126) &amp;"."&amp; mergeValue(B126)</f>
        <v>1.1</v>
      </c>
      <c r="M126" s="516" t="s">
        <v>15</v>
      </c>
      <c r="N126" s="549"/>
      <c r="O126" s="1316"/>
      <c r="P126" s="1316"/>
      <c r="Q126" s="1316"/>
      <c r="R126" s="1316"/>
      <c r="S126" s="1316"/>
      <c r="T126" s="1316"/>
      <c r="U126" s="1316"/>
      <c r="V126" s="1316"/>
      <c r="W126" s="1129" t="s">
        <v>459</v>
      </c>
      <c r="X126" s="554"/>
      <c r="Y126" s="554"/>
      <c r="Z126" s="554"/>
      <c r="AA126" s="554"/>
      <c r="AB126" s="554"/>
      <c r="AC126" s="554"/>
      <c r="AD126" s="554"/>
      <c r="AE126" s="554"/>
      <c r="AF126" s="554"/>
      <c r="AG126" s="554"/>
      <c r="AH126" s="554"/>
    </row>
    <row r="127" spans="1:40" s="493" customFormat="1" ht="22.5">
      <c r="A127" s="1304"/>
      <c r="B127" s="1304"/>
      <c r="C127" s="1304">
        <v>1</v>
      </c>
      <c r="D127" s="888"/>
      <c r="E127" s="890"/>
      <c r="F127" s="890"/>
      <c r="G127" s="890"/>
      <c r="H127" s="890"/>
      <c r="I127" s="892"/>
      <c r="J127" s="884"/>
      <c r="K127" s="887"/>
      <c r="L127" s="562" t="str">
        <f>mergeValue(A127) &amp;"."&amp; mergeValue(B127)&amp;"."&amp; mergeValue(C127)</f>
        <v>1.1.1</v>
      </c>
      <c r="M127" s="517" t="s">
        <v>7</v>
      </c>
      <c r="N127" s="549"/>
      <c r="O127" s="1316"/>
      <c r="P127" s="1316"/>
      <c r="Q127" s="1316"/>
      <c r="R127" s="1316"/>
      <c r="S127" s="1316"/>
      <c r="T127" s="1316"/>
      <c r="U127" s="1316"/>
      <c r="V127" s="1316"/>
      <c r="W127" s="1129" t="s">
        <v>600</v>
      </c>
      <c r="X127" s="554"/>
      <c r="Y127" s="554"/>
      <c r="Z127" s="554"/>
      <c r="AA127" s="554"/>
      <c r="AB127" s="554"/>
      <c r="AC127" s="554"/>
      <c r="AD127" s="554"/>
      <c r="AE127" s="554"/>
      <c r="AF127" s="554"/>
      <c r="AG127" s="554"/>
      <c r="AH127" s="554"/>
    </row>
    <row r="128" spans="1:40" s="493" customFormat="1" ht="22.5">
      <c r="A128" s="1304"/>
      <c r="B128" s="1304"/>
      <c r="C128" s="1304"/>
      <c r="D128" s="1304">
        <v>1</v>
      </c>
      <c r="E128" s="890"/>
      <c r="F128" s="890"/>
      <c r="G128" s="890"/>
      <c r="H128" s="890"/>
      <c r="I128" s="892"/>
      <c r="J128" s="884"/>
      <c r="K128" s="887"/>
      <c r="L128" s="562" t="str">
        <f>mergeValue(A128) &amp;"."&amp; mergeValue(B128)&amp;"."&amp; mergeValue(C128)&amp;"."&amp; mergeValue(D128)</f>
        <v>1.1.1.1</v>
      </c>
      <c r="M128" s="518" t="s">
        <v>21</v>
      </c>
      <c r="N128" s="549"/>
      <c r="O128" s="1316"/>
      <c r="P128" s="1316"/>
      <c r="Q128" s="1316"/>
      <c r="R128" s="1316"/>
      <c r="S128" s="1316"/>
      <c r="T128" s="1316"/>
      <c r="U128" s="1316"/>
      <c r="V128" s="1316"/>
      <c r="W128" s="1129" t="s">
        <v>601</v>
      </c>
      <c r="X128" s="554"/>
      <c r="Y128" s="554"/>
      <c r="Z128" s="554"/>
      <c r="AA128" s="554"/>
      <c r="AB128" s="554"/>
      <c r="AC128" s="554"/>
      <c r="AD128" s="554"/>
      <c r="AE128" s="554"/>
      <c r="AF128" s="554"/>
      <c r="AG128" s="554"/>
      <c r="AH128" s="554"/>
    </row>
    <row r="129" spans="1:34" s="493" customFormat="1" ht="11.25" hidden="1" customHeight="1">
      <c r="A129" s="1304"/>
      <c r="B129" s="1304"/>
      <c r="C129" s="1304"/>
      <c r="D129" s="1304"/>
      <c r="E129" s="1304">
        <v>1</v>
      </c>
      <c r="F129" s="890"/>
      <c r="G129" s="890"/>
      <c r="H129" s="888">
        <v>1</v>
      </c>
      <c r="I129" s="1304">
        <v>1</v>
      </c>
      <c r="J129" s="890"/>
      <c r="K129" s="895"/>
      <c r="L129" s="562"/>
      <c r="M129" s="524"/>
      <c r="N129" s="550"/>
      <c r="O129" s="600"/>
      <c r="P129" s="600"/>
      <c r="Q129" s="600"/>
      <c r="R129" s="600"/>
      <c r="S129" s="600"/>
      <c r="T129" s="600"/>
      <c r="U129" s="600"/>
      <c r="V129" s="478"/>
      <c r="W129" s="1090"/>
      <c r="X129" s="554"/>
      <c r="Y129" s="554"/>
      <c r="Z129" s="554"/>
      <c r="AA129" s="554"/>
      <c r="AB129" s="554"/>
      <c r="AC129" s="554"/>
      <c r="AD129" s="554"/>
      <c r="AE129" s="554"/>
      <c r="AF129" s="554"/>
      <c r="AG129" s="554"/>
      <c r="AH129" s="554"/>
    </row>
    <row r="130" spans="1:34" s="493" customFormat="1" ht="33.75">
      <c r="A130" s="1304"/>
      <c r="B130" s="1304"/>
      <c r="C130" s="1304"/>
      <c r="D130" s="1304"/>
      <c r="E130" s="1304"/>
      <c r="F130" s="1304">
        <v>1</v>
      </c>
      <c r="G130" s="888"/>
      <c r="H130" s="888"/>
      <c r="I130" s="1304"/>
      <c r="J130" s="1304">
        <v>1</v>
      </c>
      <c r="K130" s="896"/>
      <c r="L130" s="562" t="str">
        <f>mergeValue(A130) &amp;"."&amp; mergeValue(B130)&amp;"."&amp; mergeValue(C130)&amp;"."&amp; mergeValue(D130)&amp;"."&amp;  mergeValue(F130)</f>
        <v>1.1.1.1.1</v>
      </c>
      <c r="M130" s="525" t="s">
        <v>9</v>
      </c>
      <c r="N130" s="550"/>
      <c r="O130" s="1306"/>
      <c r="P130" s="1306"/>
      <c r="Q130" s="1306"/>
      <c r="R130" s="1306"/>
      <c r="S130" s="1306"/>
      <c r="T130" s="1306"/>
      <c r="U130" s="1306"/>
      <c r="V130" s="1306"/>
      <c r="W130" s="1129" t="s">
        <v>720</v>
      </c>
      <c r="X130" s="554"/>
      <c r="Y130" s="558" t="str">
        <f>strCheckUnique(Z130:Z133)</f>
        <v/>
      </c>
      <c r="Z130" s="554"/>
      <c r="AA130" s="558"/>
      <c r="AB130" s="554"/>
      <c r="AC130" s="554"/>
      <c r="AD130" s="554"/>
      <c r="AE130" s="554"/>
      <c r="AF130" s="554"/>
      <c r="AG130" s="554"/>
      <c r="AH130" s="554"/>
    </row>
    <row r="131" spans="1:34" s="493" customFormat="1" ht="99" customHeight="1">
      <c r="A131" s="1304"/>
      <c r="B131" s="1304"/>
      <c r="C131" s="1304"/>
      <c r="D131" s="1304"/>
      <c r="E131" s="1304"/>
      <c r="F131" s="1304"/>
      <c r="G131" s="888">
        <v>1</v>
      </c>
      <c r="H131" s="888"/>
      <c r="I131" s="1304"/>
      <c r="J131" s="1304"/>
      <c r="K131" s="896">
        <v>1</v>
      </c>
      <c r="L131" s="562" t="str">
        <f>mergeValue(A131) &amp;"."&amp; mergeValue(B131)&amp;"."&amp; mergeValue(C131)&amp;"."&amp; mergeValue(D131)&amp;"."&amp; mergeValue(F131)&amp;"."&amp; mergeValue(G131)</f>
        <v>1.1.1.1.1.1</v>
      </c>
      <c r="M131" s="1016"/>
      <c r="N131" s="555"/>
      <c r="O131" s="649"/>
      <c r="P131" s="532"/>
      <c r="Q131" s="1040"/>
      <c r="R131" s="1310"/>
      <c r="S131" s="1300" t="s">
        <v>83</v>
      </c>
      <c r="T131" s="1310"/>
      <c r="U131" s="1300" t="s">
        <v>84</v>
      </c>
      <c r="V131" s="547"/>
      <c r="W131" s="1274" t="s">
        <v>733</v>
      </c>
      <c r="X131" s="554" t="str">
        <f>strCheckDate(O132:V132)</f>
        <v/>
      </c>
      <c r="Y131" s="558"/>
      <c r="Z131" s="558" t="str">
        <f>IF(M131="","",M131 )</f>
        <v/>
      </c>
      <c r="AA131" s="558"/>
      <c r="AB131" s="558"/>
      <c r="AC131" s="558"/>
      <c r="AD131" s="554"/>
      <c r="AE131" s="554"/>
      <c r="AF131" s="554"/>
      <c r="AG131" s="554"/>
      <c r="AH131" s="554"/>
    </row>
    <row r="132" spans="1:34" s="493" customFormat="1" ht="0.2" customHeight="1">
      <c r="A132" s="1304"/>
      <c r="B132" s="1304"/>
      <c r="C132" s="1304"/>
      <c r="D132" s="1304"/>
      <c r="E132" s="1304"/>
      <c r="F132" s="1304"/>
      <c r="G132" s="888"/>
      <c r="H132" s="888"/>
      <c r="I132" s="1304"/>
      <c r="J132" s="1304"/>
      <c r="K132" s="896"/>
      <c r="L132" s="569"/>
      <c r="M132" s="615"/>
      <c r="N132" s="555"/>
      <c r="O132" s="532"/>
      <c r="P132" s="532"/>
      <c r="Q132" s="553" t="str">
        <f>R131 &amp; "-" &amp; T131</f>
        <v>-</v>
      </c>
      <c r="R132" s="1299"/>
      <c r="S132" s="1300"/>
      <c r="T132" s="1299"/>
      <c r="U132" s="1300"/>
      <c r="V132" s="547"/>
      <c r="W132" s="1275"/>
      <c r="X132" s="554"/>
      <c r="Y132" s="554"/>
      <c r="Z132" s="554"/>
      <c r="AA132" s="554"/>
      <c r="AB132" s="554"/>
      <c r="AC132" s="554"/>
      <c r="AD132" s="554"/>
      <c r="AE132" s="554"/>
      <c r="AF132" s="554"/>
      <c r="AG132" s="554"/>
      <c r="AH132" s="554"/>
    </row>
    <row r="133" spans="1:34" s="492" customFormat="1" ht="15" customHeight="1">
      <c r="A133" s="1304"/>
      <c r="B133" s="1304"/>
      <c r="C133" s="1304"/>
      <c r="D133" s="1304"/>
      <c r="E133" s="1304"/>
      <c r="F133" s="1304"/>
      <c r="G133" s="890"/>
      <c r="H133" s="888"/>
      <c r="I133" s="1304"/>
      <c r="J133" s="1304"/>
      <c r="K133" s="895"/>
      <c r="L133" s="508"/>
      <c r="M133" s="526" t="s">
        <v>24</v>
      </c>
      <c r="N133" s="521"/>
      <c r="O133" s="515"/>
      <c r="P133" s="515"/>
      <c r="Q133" s="515"/>
      <c r="R133" s="542"/>
      <c r="S133" s="534"/>
      <c r="T133" s="533"/>
      <c r="U133" s="521"/>
      <c r="V133" s="530"/>
      <c r="W133" s="1276"/>
      <c r="X133" s="556"/>
      <c r="Y133" s="556"/>
      <c r="Z133" s="556"/>
      <c r="AA133" s="556"/>
      <c r="AB133" s="556"/>
      <c r="AC133" s="556"/>
      <c r="AD133" s="556"/>
      <c r="AE133" s="556"/>
      <c r="AF133" s="556"/>
      <c r="AG133" s="556"/>
      <c r="AH133" s="556"/>
    </row>
    <row r="134" spans="1:34" s="492" customFormat="1" ht="15" customHeight="1">
      <c r="A134" s="1304"/>
      <c r="B134" s="1304"/>
      <c r="C134" s="1304"/>
      <c r="D134" s="1304"/>
      <c r="E134" s="1304"/>
      <c r="F134" s="890"/>
      <c r="G134" s="890"/>
      <c r="H134" s="888"/>
      <c r="I134" s="1304"/>
      <c r="J134" s="890"/>
      <c r="K134" s="895"/>
      <c r="L134" s="508"/>
      <c r="M134" s="521" t="s">
        <v>10</v>
      </c>
      <c r="N134" s="520"/>
      <c r="O134" s="515"/>
      <c r="P134" s="515"/>
      <c r="Q134" s="515"/>
      <c r="R134" s="542"/>
      <c r="S134" s="534"/>
      <c r="T134" s="533"/>
      <c r="U134" s="520"/>
      <c r="V134" s="534"/>
      <c r="W134" s="530"/>
      <c r="X134" s="556"/>
      <c r="Y134" s="556"/>
      <c r="Z134" s="556"/>
      <c r="AA134" s="556"/>
      <c r="AB134" s="556"/>
      <c r="AC134" s="556"/>
      <c r="AD134" s="556"/>
      <c r="AE134" s="556"/>
      <c r="AF134" s="556"/>
      <c r="AG134" s="556"/>
      <c r="AH134" s="556"/>
    </row>
    <row r="135" spans="1:34" s="492" customFormat="1" ht="0.2" customHeight="1">
      <c r="A135" s="1304"/>
      <c r="B135" s="1304"/>
      <c r="C135" s="1304"/>
      <c r="D135" s="1304"/>
      <c r="E135" s="894"/>
      <c r="F135" s="890"/>
      <c r="G135" s="890"/>
      <c r="H135" s="890"/>
      <c r="I135" s="886"/>
      <c r="J135" s="883"/>
      <c r="K135" s="893"/>
      <c r="L135" s="508"/>
      <c r="M135" s="521"/>
      <c r="N135" s="519"/>
      <c r="O135" s="515"/>
      <c r="P135" s="515"/>
      <c r="Q135" s="515"/>
      <c r="R135" s="542"/>
      <c r="S135" s="534"/>
      <c r="T135" s="533"/>
      <c r="U135" s="519"/>
      <c r="V135" s="534"/>
      <c r="W135" s="530"/>
      <c r="X135" s="556"/>
      <c r="Y135" s="556"/>
      <c r="Z135" s="556"/>
      <c r="AA135" s="556"/>
      <c r="AB135" s="556"/>
      <c r="AC135" s="556"/>
      <c r="AD135" s="556"/>
      <c r="AE135" s="556"/>
      <c r="AF135" s="556"/>
      <c r="AG135" s="556"/>
      <c r="AH135" s="556"/>
    </row>
    <row r="136" spans="1:34" s="492" customFormat="1" ht="15" customHeight="1">
      <c r="A136" s="1304"/>
      <c r="B136" s="1304"/>
      <c r="C136" s="1304"/>
      <c r="D136" s="894"/>
      <c r="E136" s="894"/>
      <c r="F136" s="890"/>
      <c r="G136" s="890"/>
      <c r="H136" s="890"/>
      <c r="I136" s="886"/>
      <c r="J136" s="883"/>
      <c r="K136" s="893"/>
      <c r="L136" s="508"/>
      <c r="M136" s="520" t="s">
        <v>16</v>
      </c>
      <c r="N136" s="519"/>
      <c r="O136" s="515"/>
      <c r="P136" s="515"/>
      <c r="Q136" s="515"/>
      <c r="R136" s="542"/>
      <c r="S136" s="534"/>
      <c r="T136" s="533"/>
      <c r="U136" s="519"/>
      <c r="V136" s="534"/>
      <c r="W136" s="530"/>
      <c r="X136" s="556"/>
      <c r="Y136" s="556"/>
      <c r="Z136" s="556"/>
      <c r="AA136" s="556"/>
      <c r="AB136" s="556"/>
      <c r="AC136" s="556"/>
      <c r="AD136" s="556"/>
      <c r="AE136" s="556"/>
      <c r="AF136" s="556"/>
      <c r="AG136" s="556"/>
      <c r="AH136" s="556"/>
    </row>
    <row r="137" spans="1:34" s="492" customFormat="1" ht="15" customHeight="1">
      <c r="A137" s="1304"/>
      <c r="B137" s="1304"/>
      <c r="C137" s="894"/>
      <c r="D137" s="894"/>
      <c r="E137" s="894"/>
      <c r="F137" s="894"/>
      <c r="G137" s="899"/>
      <c r="H137" s="886"/>
      <c r="I137" s="897"/>
      <c r="J137" s="883"/>
      <c r="K137" s="898"/>
      <c r="L137" s="508"/>
      <c r="M137" s="519" t="s">
        <v>17</v>
      </c>
      <c r="N137" s="519"/>
      <c r="O137" s="515"/>
      <c r="P137" s="515"/>
      <c r="Q137" s="515"/>
      <c r="R137" s="542"/>
      <c r="S137" s="534"/>
      <c r="T137" s="533"/>
      <c r="U137" s="519"/>
      <c r="V137" s="534"/>
      <c r="W137" s="530"/>
      <c r="X137" s="556"/>
      <c r="Y137" s="556"/>
      <c r="Z137" s="556"/>
      <c r="AA137" s="556"/>
      <c r="AB137" s="556"/>
      <c r="AC137" s="556"/>
      <c r="AD137" s="556"/>
      <c r="AE137" s="556"/>
      <c r="AF137" s="556"/>
      <c r="AG137" s="556"/>
      <c r="AH137" s="556"/>
    </row>
    <row r="138" spans="1:34" s="492" customFormat="1" ht="15" customHeight="1">
      <c r="A138" s="1304"/>
      <c r="B138" s="894"/>
      <c r="C138" s="894"/>
      <c r="D138" s="894"/>
      <c r="E138" s="894"/>
      <c r="F138" s="894"/>
      <c r="G138" s="899"/>
      <c r="H138" s="886"/>
      <c r="I138" s="886"/>
      <c r="J138" s="883"/>
      <c r="K138" s="893"/>
      <c r="L138" s="508"/>
      <c r="M138" s="528" t="s">
        <v>18</v>
      </c>
      <c r="N138" s="519"/>
      <c r="O138" s="515"/>
      <c r="P138" s="515"/>
      <c r="Q138" s="515"/>
      <c r="R138" s="542"/>
      <c r="S138" s="534"/>
      <c r="T138" s="533"/>
      <c r="U138" s="519"/>
      <c r="V138" s="534"/>
      <c r="W138" s="530"/>
      <c r="X138" s="556"/>
      <c r="Y138" s="556"/>
      <c r="Z138" s="556"/>
      <c r="AA138" s="556"/>
      <c r="AB138" s="556"/>
      <c r="AC138" s="556"/>
      <c r="AD138" s="556"/>
      <c r="AE138" s="556"/>
      <c r="AF138" s="556"/>
      <c r="AG138" s="556"/>
      <c r="AH138" s="556"/>
    </row>
    <row r="139" spans="1:34" s="492" customFormat="1" ht="15" customHeight="1">
      <c r="A139" s="882"/>
      <c r="B139" s="882"/>
      <c r="C139" s="882"/>
      <c r="D139" s="882"/>
      <c r="E139" s="882"/>
      <c r="F139" s="882"/>
      <c r="G139" s="882"/>
      <c r="H139" s="882"/>
      <c r="I139" s="882"/>
      <c r="J139" s="882"/>
      <c r="K139" s="882"/>
      <c r="L139" s="462"/>
      <c r="M139" s="535" t="s">
        <v>308</v>
      </c>
      <c r="N139" s="519"/>
      <c r="O139" s="515"/>
      <c r="P139" s="515"/>
      <c r="Q139" s="515"/>
      <c r="R139" s="542"/>
      <c r="S139" s="534"/>
      <c r="T139" s="533"/>
      <c r="U139" s="519"/>
      <c r="V139" s="534"/>
      <c r="W139" s="530"/>
      <c r="X139" s="556"/>
      <c r="Y139" s="556"/>
      <c r="Z139" s="556"/>
      <c r="AA139" s="556"/>
      <c r="AB139" s="556"/>
      <c r="AC139" s="556"/>
      <c r="AD139" s="556"/>
      <c r="AE139" s="556"/>
      <c r="AF139" s="556"/>
      <c r="AG139" s="556"/>
      <c r="AH139" s="556"/>
    </row>
    <row r="140" spans="1:34" ht="17.100000000000001" customHeight="1">
      <c r="X140" s="196"/>
      <c r="Y140" s="196"/>
      <c r="Z140" s="196"/>
      <c r="AA140" s="196"/>
      <c r="AB140" s="196"/>
      <c r="AC140" s="196"/>
      <c r="AD140" s="196"/>
      <c r="AE140" s="196"/>
      <c r="AF140" s="196"/>
      <c r="AG140" s="196"/>
      <c r="AH140" s="196"/>
    </row>
    <row r="141" spans="1:34" s="34" customFormat="1" ht="17.100000000000001" customHeight="1">
      <c r="G141" s="34" t="s">
        <v>12</v>
      </c>
      <c r="I141" s="34" t="s">
        <v>182</v>
      </c>
      <c r="V141" s="151"/>
      <c r="X141" s="209"/>
      <c r="Y141" s="209"/>
      <c r="Z141" s="209"/>
      <c r="AA141" s="209"/>
      <c r="AB141" s="209"/>
      <c r="AC141" s="209"/>
      <c r="AD141" s="209"/>
      <c r="AE141" s="209"/>
      <c r="AF141" s="209"/>
      <c r="AG141" s="209"/>
      <c r="AH141" s="209"/>
    </row>
    <row r="142" spans="1:34" ht="17.100000000000001" customHeight="1">
      <c r="T142" s="116"/>
      <c r="U142" s="40"/>
      <c r="X142" s="196"/>
      <c r="Y142" s="196"/>
      <c r="Z142" s="196"/>
      <c r="AA142" s="196"/>
      <c r="AB142" s="196"/>
      <c r="AC142" s="196"/>
      <c r="AD142" s="196"/>
      <c r="AE142" s="196"/>
      <c r="AF142" s="196"/>
      <c r="AG142" s="196"/>
      <c r="AH142" s="196"/>
    </row>
    <row r="143" spans="1:34" s="493" customFormat="1" ht="22.5">
      <c r="A143" s="1304">
        <v>1</v>
      </c>
      <c r="B143" s="906"/>
      <c r="C143" s="906"/>
      <c r="D143" s="906"/>
      <c r="E143" s="907"/>
      <c r="F143" s="908"/>
      <c r="G143" s="908"/>
      <c r="H143" s="908"/>
      <c r="I143" s="909"/>
      <c r="J143" s="904"/>
      <c r="K143" s="911"/>
      <c r="L143" s="562">
        <f>mergeValue(A143)</f>
        <v>1</v>
      </c>
      <c r="M143" s="610" t="s">
        <v>19</v>
      </c>
      <c r="N143" s="549"/>
      <c r="O143" s="1316"/>
      <c r="P143" s="1316"/>
      <c r="Q143" s="1316"/>
      <c r="R143" s="1316"/>
      <c r="S143" s="1316"/>
      <c r="T143" s="1316"/>
      <c r="U143" s="1316"/>
      <c r="V143" s="1316"/>
      <c r="W143" s="1129" t="s">
        <v>718</v>
      </c>
      <c r="X143" s="554"/>
      <c r="Y143" s="554"/>
      <c r="Z143" s="554"/>
      <c r="AA143" s="554"/>
      <c r="AB143" s="554"/>
      <c r="AC143" s="554"/>
      <c r="AD143" s="554"/>
      <c r="AE143" s="554"/>
      <c r="AF143" s="554"/>
      <c r="AG143" s="554"/>
      <c r="AH143" s="554"/>
    </row>
    <row r="144" spans="1:34" s="493" customFormat="1" ht="22.5">
      <c r="A144" s="1304"/>
      <c r="B144" s="1304">
        <v>1</v>
      </c>
      <c r="C144" s="906"/>
      <c r="D144" s="906"/>
      <c r="E144" s="908"/>
      <c r="F144" s="908"/>
      <c r="G144" s="908"/>
      <c r="H144" s="908"/>
      <c r="I144" s="903"/>
      <c r="J144" s="902"/>
      <c r="K144" s="905"/>
      <c r="L144" s="562" t="str">
        <f>mergeValue(A144) &amp;"."&amp; mergeValue(B144)</f>
        <v>1.1</v>
      </c>
      <c r="M144" s="516" t="s">
        <v>15</v>
      </c>
      <c r="N144" s="549"/>
      <c r="O144" s="1316"/>
      <c r="P144" s="1316"/>
      <c r="Q144" s="1316"/>
      <c r="R144" s="1316"/>
      <c r="S144" s="1316"/>
      <c r="T144" s="1316"/>
      <c r="U144" s="1316"/>
      <c r="V144" s="1316"/>
      <c r="W144" s="1129" t="s">
        <v>459</v>
      </c>
      <c r="X144" s="554"/>
      <c r="Y144" s="554"/>
      <c r="Z144" s="554"/>
      <c r="AA144" s="554"/>
      <c r="AB144" s="554"/>
      <c r="AC144" s="554"/>
      <c r="AD144" s="554"/>
      <c r="AE144" s="554"/>
      <c r="AF144" s="554"/>
      <c r="AG144" s="554"/>
      <c r="AH144" s="554"/>
    </row>
    <row r="145" spans="1:35" s="493" customFormat="1" ht="22.5">
      <c r="A145" s="1304"/>
      <c r="B145" s="1304"/>
      <c r="C145" s="1304">
        <v>1</v>
      </c>
      <c r="D145" s="906"/>
      <c r="E145" s="908"/>
      <c r="F145" s="908"/>
      <c r="G145" s="908"/>
      <c r="H145" s="908"/>
      <c r="I145" s="910"/>
      <c r="J145" s="902"/>
      <c r="K145" s="905"/>
      <c r="L145" s="562" t="str">
        <f>mergeValue(A145) &amp;"."&amp; mergeValue(B145)&amp;"."&amp; mergeValue(C145)</f>
        <v>1.1.1</v>
      </c>
      <c r="M145" s="517" t="s">
        <v>7</v>
      </c>
      <c r="N145" s="549"/>
      <c r="O145" s="1316"/>
      <c r="P145" s="1316"/>
      <c r="Q145" s="1316"/>
      <c r="R145" s="1316"/>
      <c r="S145" s="1316"/>
      <c r="T145" s="1316"/>
      <c r="U145" s="1316"/>
      <c r="V145" s="1316"/>
      <c r="W145" s="1129" t="s">
        <v>600</v>
      </c>
      <c r="X145" s="554"/>
      <c r="Y145" s="554"/>
      <c r="Z145" s="554"/>
      <c r="AA145" s="554"/>
      <c r="AB145" s="554"/>
      <c r="AC145" s="554"/>
      <c r="AD145" s="554"/>
      <c r="AE145" s="554"/>
      <c r="AF145" s="554"/>
      <c r="AG145" s="554"/>
      <c r="AH145" s="554"/>
    </row>
    <row r="146" spans="1:35" s="493" customFormat="1" ht="22.5">
      <c r="A146" s="1304"/>
      <c r="B146" s="1304"/>
      <c r="C146" s="1304"/>
      <c r="D146" s="1304">
        <v>1</v>
      </c>
      <c r="E146" s="908"/>
      <c r="F146" s="908"/>
      <c r="G146" s="908"/>
      <c r="H146" s="908"/>
      <c r="I146" s="910"/>
      <c r="J146" s="902"/>
      <c r="K146" s="905"/>
      <c r="L146" s="562" t="str">
        <f>mergeValue(A146) &amp;"."&amp; mergeValue(B146)&amp;"."&amp; mergeValue(C146)&amp;"."&amp; mergeValue(D146)</f>
        <v>1.1.1.1</v>
      </c>
      <c r="M146" s="518" t="s">
        <v>21</v>
      </c>
      <c r="N146" s="549"/>
      <c r="O146" s="1316"/>
      <c r="P146" s="1316"/>
      <c r="Q146" s="1316"/>
      <c r="R146" s="1316"/>
      <c r="S146" s="1316"/>
      <c r="T146" s="1316"/>
      <c r="U146" s="1316"/>
      <c r="V146" s="1316"/>
      <c r="W146" s="1129" t="s">
        <v>601</v>
      </c>
      <c r="X146" s="554"/>
      <c r="Y146" s="554"/>
      <c r="Z146" s="554"/>
      <c r="AA146" s="554"/>
      <c r="AB146" s="554"/>
      <c r="AC146" s="554"/>
      <c r="AD146" s="554"/>
      <c r="AE146" s="554"/>
      <c r="AF146" s="554"/>
      <c r="AG146" s="554"/>
      <c r="AH146" s="554"/>
    </row>
    <row r="147" spans="1:35" s="493" customFormat="1" ht="11.25" hidden="1" customHeight="1">
      <c r="A147" s="1304"/>
      <c r="B147" s="1304"/>
      <c r="C147" s="1304"/>
      <c r="D147" s="1304"/>
      <c r="E147" s="1304">
        <v>1</v>
      </c>
      <c r="F147" s="908"/>
      <c r="G147" s="908"/>
      <c r="H147" s="906">
        <v>1</v>
      </c>
      <c r="I147" s="1304">
        <v>1</v>
      </c>
      <c r="J147" s="908"/>
      <c r="K147" s="913"/>
      <c r="L147" s="562"/>
      <c r="M147" s="524"/>
      <c r="N147" s="550"/>
      <c r="O147" s="600"/>
      <c r="P147" s="600"/>
      <c r="Q147" s="600"/>
      <c r="R147" s="600"/>
      <c r="S147" s="600"/>
      <c r="T147" s="600"/>
      <c r="U147" s="600"/>
      <c r="V147" s="478"/>
      <c r="W147" s="1090"/>
      <c r="X147" s="554"/>
      <c r="Y147" s="554"/>
      <c r="Z147" s="554"/>
      <c r="AA147" s="554"/>
      <c r="AB147" s="554"/>
      <c r="AC147" s="554"/>
      <c r="AD147" s="554"/>
      <c r="AE147" s="554"/>
      <c r="AF147" s="554"/>
      <c r="AG147" s="554"/>
      <c r="AH147" s="554"/>
    </row>
    <row r="148" spans="1:35" s="493" customFormat="1" ht="33.75">
      <c r="A148" s="1304"/>
      <c r="B148" s="1304"/>
      <c r="C148" s="1304"/>
      <c r="D148" s="1304"/>
      <c r="E148" s="1304"/>
      <c r="F148" s="1304">
        <v>1</v>
      </c>
      <c r="G148" s="906"/>
      <c r="H148" s="906"/>
      <c r="I148" s="1304"/>
      <c r="J148" s="1304">
        <v>1</v>
      </c>
      <c r="K148" s="914"/>
      <c r="L148" s="562" t="str">
        <f>mergeValue(A148) &amp;"."&amp; mergeValue(B148)&amp;"."&amp; mergeValue(C148)&amp;"."&amp; mergeValue(D148)&amp;"."&amp;  mergeValue(F148)</f>
        <v>1.1.1.1.1</v>
      </c>
      <c r="M148" s="525" t="s">
        <v>9</v>
      </c>
      <c r="N148" s="550"/>
      <c r="O148" s="1306"/>
      <c r="P148" s="1306"/>
      <c r="Q148" s="1306"/>
      <c r="R148" s="1306"/>
      <c r="S148" s="1306"/>
      <c r="T148" s="1306"/>
      <c r="U148" s="1306"/>
      <c r="V148" s="1306"/>
      <c r="W148" s="1129" t="s">
        <v>720</v>
      </c>
      <c r="X148" s="554"/>
      <c r="Y148" s="558" t="str">
        <f>strCheckUnique(Z148:Z151)</f>
        <v/>
      </c>
      <c r="Z148" s="554"/>
      <c r="AA148" s="558"/>
      <c r="AB148" s="554"/>
      <c r="AC148" s="554"/>
      <c r="AD148" s="554"/>
      <c r="AE148" s="554"/>
      <c r="AF148" s="554"/>
      <c r="AG148" s="554"/>
      <c r="AH148" s="554"/>
    </row>
    <row r="149" spans="1:35" s="493" customFormat="1" ht="99" customHeight="1">
      <c r="A149" s="1304"/>
      <c r="B149" s="1304"/>
      <c r="C149" s="1304"/>
      <c r="D149" s="1304"/>
      <c r="E149" s="1304"/>
      <c r="F149" s="1304"/>
      <c r="G149" s="906">
        <v>1</v>
      </c>
      <c r="H149" s="906"/>
      <c r="I149" s="1304"/>
      <c r="J149" s="1304"/>
      <c r="K149" s="914">
        <v>1</v>
      </c>
      <c r="L149" s="562" t="str">
        <f>mergeValue(A149) &amp;"."&amp; mergeValue(B149)&amp;"."&amp; mergeValue(C149)&amp;"."&amp; mergeValue(D149)&amp;"."&amp; mergeValue(F149)&amp;"."&amp; mergeValue(G149)</f>
        <v>1.1.1.1.1.1</v>
      </c>
      <c r="M149" s="1016"/>
      <c r="N149" s="555"/>
      <c r="O149" s="532"/>
      <c r="P149" s="532"/>
      <c r="Q149" s="1040"/>
      <c r="R149" s="1310"/>
      <c r="S149" s="1300" t="s">
        <v>83</v>
      </c>
      <c r="T149" s="1310"/>
      <c r="U149" s="1300" t="s">
        <v>84</v>
      </c>
      <c r="V149" s="547"/>
      <c r="W149" s="1274" t="s">
        <v>733</v>
      </c>
      <c r="X149" s="554" t="str">
        <f>strCheckDate(O150:V150)</f>
        <v/>
      </c>
      <c r="Y149" s="558"/>
      <c r="Z149" s="558" t="str">
        <f>IF(M149="","",M149 )</f>
        <v/>
      </c>
      <c r="AA149" s="558"/>
      <c r="AB149" s="558"/>
      <c r="AC149" s="558"/>
      <c r="AD149" s="554"/>
      <c r="AE149" s="554"/>
      <c r="AF149" s="554"/>
      <c r="AG149" s="554"/>
      <c r="AH149" s="554"/>
    </row>
    <row r="150" spans="1:35" s="493" customFormat="1" ht="0.2" customHeight="1">
      <c r="A150" s="1304"/>
      <c r="B150" s="1304"/>
      <c r="C150" s="1304"/>
      <c r="D150" s="1304"/>
      <c r="E150" s="1304"/>
      <c r="F150" s="1304"/>
      <c r="G150" s="906"/>
      <c r="H150" s="906"/>
      <c r="I150" s="1304"/>
      <c r="J150" s="1304"/>
      <c r="K150" s="914"/>
      <c r="L150" s="569"/>
      <c r="M150" s="615"/>
      <c r="N150" s="555"/>
      <c r="O150" s="532"/>
      <c r="P150" s="532"/>
      <c r="Q150" s="553" t="str">
        <f>R149 &amp; "-" &amp; T149</f>
        <v>-</v>
      </c>
      <c r="R150" s="1299"/>
      <c r="S150" s="1300"/>
      <c r="T150" s="1299"/>
      <c r="U150" s="1300"/>
      <c r="V150" s="547"/>
      <c r="W150" s="1275"/>
      <c r="X150" s="554"/>
      <c r="Y150" s="554"/>
      <c r="Z150" s="554"/>
      <c r="AA150" s="554"/>
      <c r="AB150" s="554"/>
      <c r="AC150" s="554"/>
      <c r="AD150" s="554"/>
      <c r="AE150" s="554"/>
      <c r="AF150" s="554"/>
      <c r="AG150" s="554"/>
      <c r="AH150" s="554"/>
    </row>
    <row r="151" spans="1:35" s="492" customFormat="1" ht="15" customHeight="1">
      <c r="A151" s="1304"/>
      <c r="B151" s="1304"/>
      <c r="C151" s="1304"/>
      <c r="D151" s="1304"/>
      <c r="E151" s="1304"/>
      <c r="F151" s="1304"/>
      <c r="G151" s="908"/>
      <c r="H151" s="906"/>
      <c r="I151" s="1304"/>
      <c r="J151" s="1304"/>
      <c r="K151" s="913"/>
      <c r="L151" s="508"/>
      <c r="M151" s="526" t="s">
        <v>24</v>
      </c>
      <c r="N151" s="521"/>
      <c r="O151" s="515"/>
      <c r="P151" s="515"/>
      <c r="Q151" s="515"/>
      <c r="R151" s="542"/>
      <c r="S151" s="534"/>
      <c r="T151" s="533"/>
      <c r="U151" s="521"/>
      <c r="V151" s="530"/>
      <c r="W151" s="1276"/>
      <c r="X151" s="556"/>
      <c r="Y151" s="556"/>
      <c r="Z151" s="556"/>
      <c r="AA151" s="556"/>
      <c r="AB151" s="556"/>
      <c r="AC151" s="556"/>
      <c r="AD151" s="556"/>
      <c r="AE151" s="556"/>
      <c r="AF151" s="556"/>
      <c r="AG151" s="556"/>
      <c r="AH151" s="556"/>
    </row>
    <row r="152" spans="1:35" s="492" customFormat="1" ht="15" customHeight="1">
      <c r="A152" s="1304"/>
      <c r="B152" s="1304"/>
      <c r="C152" s="1304"/>
      <c r="D152" s="1304"/>
      <c r="E152" s="1304"/>
      <c r="F152" s="908"/>
      <c r="G152" s="908"/>
      <c r="H152" s="906"/>
      <c r="I152" s="1304"/>
      <c r="J152" s="908"/>
      <c r="K152" s="913"/>
      <c r="L152" s="508"/>
      <c r="M152" s="521" t="s">
        <v>10</v>
      </c>
      <c r="N152" s="520"/>
      <c r="O152" s="515"/>
      <c r="P152" s="515"/>
      <c r="Q152" s="515"/>
      <c r="R152" s="542"/>
      <c r="S152" s="534"/>
      <c r="T152" s="533"/>
      <c r="U152" s="520"/>
      <c r="V152" s="534"/>
      <c r="W152" s="530"/>
      <c r="X152" s="556"/>
      <c r="Y152" s="556"/>
      <c r="Z152" s="556"/>
      <c r="AA152" s="556"/>
      <c r="AB152" s="556"/>
      <c r="AC152" s="556"/>
      <c r="AD152" s="556"/>
      <c r="AE152" s="556"/>
      <c r="AF152" s="556"/>
      <c r="AG152" s="556"/>
      <c r="AH152" s="556"/>
    </row>
    <row r="153" spans="1:35" s="492" customFormat="1" ht="15" hidden="1" customHeight="1">
      <c r="A153" s="1304"/>
      <c r="B153" s="1304"/>
      <c r="C153" s="1304"/>
      <c r="D153" s="1304"/>
      <c r="E153" s="912"/>
      <c r="F153" s="908"/>
      <c r="G153" s="908"/>
      <c r="H153" s="908"/>
      <c r="I153" s="904"/>
      <c r="J153" s="901"/>
      <c r="K153" s="911"/>
      <c r="L153" s="508"/>
      <c r="M153" s="521"/>
      <c r="N153" s="521"/>
      <c r="O153" s="521"/>
      <c r="P153" s="521"/>
      <c r="Q153" s="521"/>
      <c r="R153" s="521"/>
      <c r="S153" s="521"/>
      <c r="T153" s="521"/>
      <c r="U153" s="521"/>
      <c r="V153" s="534"/>
      <c r="W153" s="530"/>
      <c r="X153" s="556"/>
      <c r="Y153" s="556"/>
      <c r="Z153" s="556"/>
      <c r="AA153" s="556"/>
      <c r="AB153" s="556"/>
      <c r="AC153" s="556"/>
      <c r="AD153" s="556"/>
      <c r="AE153" s="556"/>
      <c r="AF153" s="556"/>
      <c r="AG153" s="556"/>
      <c r="AH153" s="556"/>
      <c r="AI153" s="556"/>
    </row>
    <row r="154" spans="1:35" s="492" customFormat="1" ht="15" customHeight="1">
      <c r="A154" s="1304"/>
      <c r="B154" s="1304"/>
      <c r="C154" s="1304"/>
      <c r="D154" s="912"/>
      <c r="E154" s="912"/>
      <c r="F154" s="908"/>
      <c r="G154" s="908"/>
      <c r="H154" s="908"/>
      <c r="I154" s="904"/>
      <c r="J154" s="901"/>
      <c r="K154" s="911"/>
      <c r="L154" s="508"/>
      <c r="M154" s="520" t="s">
        <v>16</v>
      </c>
      <c r="N154" s="519"/>
      <c r="O154" s="515"/>
      <c r="P154" s="515"/>
      <c r="Q154" s="515"/>
      <c r="R154" s="542"/>
      <c r="S154" s="534"/>
      <c r="T154" s="533"/>
      <c r="U154" s="519"/>
      <c r="V154" s="534"/>
      <c r="W154" s="530"/>
      <c r="X154" s="556"/>
      <c r="Y154" s="556"/>
      <c r="Z154" s="556"/>
      <c r="AA154" s="556"/>
      <c r="AB154" s="556"/>
      <c r="AC154" s="556"/>
      <c r="AD154" s="556"/>
      <c r="AE154" s="556"/>
      <c r="AF154" s="556"/>
      <c r="AG154" s="556"/>
      <c r="AH154" s="556"/>
    </row>
    <row r="155" spans="1:35" s="492" customFormat="1" ht="15" customHeight="1">
      <c r="A155" s="1304"/>
      <c r="B155" s="1304"/>
      <c r="C155" s="912"/>
      <c r="D155" s="912"/>
      <c r="E155" s="912"/>
      <c r="F155" s="912"/>
      <c r="G155" s="917"/>
      <c r="H155" s="904"/>
      <c r="I155" s="915"/>
      <c r="J155" s="901"/>
      <c r="K155" s="916"/>
      <c r="L155" s="508"/>
      <c r="M155" s="519" t="s">
        <v>17</v>
      </c>
      <c r="N155" s="519"/>
      <c r="O155" s="515"/>
      <c r="P155" s="515"/>
      <c r="Q155" s="515"/>
      <c r="R155" s="542"/>
      <c r="S155" s="534"/>
      <c r="T155" s="533"/>
      <c r="U155" s="519"/>
      <c r="V155" s="534"/>
      <c r="W155" s="530"/>
      <c r="X155" s="556"/>
      <c r="Y155" s="556"/>
      <c r="Z155" s="556"/>
      <c r="AA155" s="556"/>
      <c r="AB155" s="556"/>
      <c r="AC155" s="556"/>
      <c r="AD155" s="556"/>
      <c r="AE155" s="556"/>
      <c r="AF155" s="556"/>
      <c r="AG155" s="556"/>
      <c r="AH155" s="556"/>
    </row>
    <row r="156" spans="1:35" s="492" customFormat="1" ht="15" customHeight="1">
      <c r="A156" s="1304"/>
      <c r="B156" s="912"/>
      <c r="C156" s="912"/>
      <c r="D156" s="912"/>
      <c r="E156" s="912"/>
      <c r="F156" s="912"/>
      <c r="G156" s="917"/>
      <c r="H156" s="904"/>
      <c r="I156" s="904"/>
      <c r="J156" s="901"/>
      <c r="K156" s="911"/>
      <c r="L156" s="508"/>
      <c r="M156" s="528" t="s">
        <v>18</v>
      </c>
      <c r="N156" s="519"/>
      <c r="O156" s="515"/>
      <c r="P156" s="515"/>
      <c r="Q156" s="515"/>
      <c r="R156" s="542"/>
      <c r="S156" s="534"/>
      <c r="T156" s="533"/>
      <c r="U156" s="519"/>
      <c r="V156" s="534"/>
      <c r="W156" s="530"/>
      <c r="X156" s="556"/>
      <c r="Y156" s="556"/>
      <c r="Z156" s="556"/>
      <c r="AA156" s="556"/>
      <c r="AB156" s="556"/>
      <c r="AC156" s="556"/>
      <c r="AD156" s="556"/>
      <c r="AE156" s="556"/>
      <c r="AF156" s="556"/>
      <c r="AG156" s="556"/>
      <c r="AH156" s="556"/>
    </row>
    <row r="157" spans="1:35" s="492" customFormat="1" ht="15" customHeight="1">
      <c r="A157" s="900"/>
      <c r="B157" s="900"/>
      <c r="C157" s="900"/>
      <c r="D157" s="900"/>
      <c r="E157" s="900"/>
      <c r="F157" s="900"/>
      <c r="G157" s="900"/>
      <c r="H157" s="900"/>
      <c r="I157" s="900"/>
      <c r="J157" s="900"/>
      <c r="K157" s="900"/>
      <c r="L157" s="508"/>
      <c r="M157" s="535" t="s">
        <v>308</v>
      </c>
      <c r="N157" s="519"/>
      <c r="O157" s="515"/>
      <c r="P157" s="515"/>
      <c r="Q157" s="515"/>
      <c r="R157" s="542"/>
      <c r="S157" s="534"/>
      <c r="T157" s="533"/>
      <c r="U157" s="519"/>
      <c r="V157" s="534"/>
      <c r="W157" s="530"/>
      <c r="X157" s="556"/>
      <c r="Y157" s="556"/>
      <c r="Z157" s="556"/>
      <c r="AA157" s="556"/>
      <c r="AB157" s="556"/>
      <c r="AC157" s="556"/>
      <c r="AD157" s="556"/>
      <c r="AE157" s="556"/>
      <c r="AF157" s="556"/>
      <c r="AG157" s="556"/>
      <c r="AH157" s="556"/>
    </row>
    <row r="158" spans="1:35" ht="17.100000000000001" customHeight="1">
      <c r="X158" s="196"/>
      <c r="Y158" s="196"/>
      <c r="Z158" s="196"/>
      <c r="AA158" s="196"/>
      <c r="AB158" s="196"/>
      <c r="AC158" s="196"/>
      <c r="AD158" s="196"/>
      <c r="AE158" s="196"/>
      <c r="AF158" s="196"/>
      <c r="AG158" s="196"/>
      <c r="AH158" s="196"/>
    </row>
    <row r="159" spans="1:35" s="34" customFormat="1" ht="17.100000000000001" customHeight="1">
      <c r="G159" s="34" t="s">
        <v>12</v>
      </c>
      <c r="I159" s="34" t="s">
        <v>183</v>
      </c>
      <c r="V159" s="151"/>
      <c r="X159" s="209"/>
      <c r="Y159" s="209"/>
      <c r="Z159" s="209"/>
      <c r="AA159" s="209"/>
      <c r="AB159" s="209"/>
      <c r="AC159" s="209"/>
      <c r="AD159" s="209"/>
      <c r="AE159" s="209"/>
      <c r="AF159" s="209"/>
      <c r="AG159" s="209"/>
      <c r="AH159" s="209"/>
    </row>
    <row r="160" spans="1:35" ht="17.100000000000001" customHeight="1">
      <c r="T160" s="116"/>
      <c r="U160" s="40"/>
      <c r="X160" s="196"/>
      <c r="Y160" s="196"/>
      <c r="Z160" s="196"/>
      <c r="AA160" s="196"/>
      <c r="AB160" s="196"/>
      <c r="AC160" s="196"/>
      <c r="AD160" s="196"/>
      <c r="AE160" s="196"/>
      <c r="AF160" s="196"/>
      <c r="AG160" s="196"/>
      <c r="AH160" s="196"/>
    </row>
    <row r="161" spans="1:33" s="493" customFormat="1" ht="22.5">
      <c r="A161" s="1304">
        <v>1</v>
      </c>
      <c r="B161" s="849"/>
      <c r="C161" s="849"/>
      <c r="D161" s="849"/>
      <c r="E161" s="850"/>
      <c r="F161" s="851"/>
      <c r="G161" s="851"/>
      <c r="H161" s="851"/>
      <c r="I161" s="852"/>
      <c r="J161" s="847"/>
      <c r="K161" s="854"/>
      <c r="L161" s="562">
        <f>mergeValue(A161)</f>
        <v>1</v>
      </c>
      <c r="M161" s="610" t="s">
        <v>19</v>
      </c>
      <c r="N161" s="549"/>
      <c r="O161" s="1377"/>
      <c r="P161" s="1378"/>
      <c r="Q161" s="1378"/>
      <c r="R161" s="1378"/>
      <c r="S161" s="1378"/>
      <c r="T161" s="1378"/>
      <c r="U161" s="1378"/>
      <c r="V161" s="1379"/>
      <c r="W161" s="1129" t="s">
        <v>718</v>
      </c>
      <c r="X161" s="554"/>
      <c r="Y161" s="554"/>
      <c r="Z161" s="554"/>
      <c r="AA161" s="554"/>
      <c r="AB161" s="554"/>
      <c r="AC161" s="554"/>
      <c r="AD161" s="554"/>
      <c r="AE161" s="554"/>
      <c r="AF161" s="554"/>
      <c r="AG161" s="554"/>
    </row>
    <row r="162" spans="1:33" s="493" customFormat="1" ht="22.5">
      <c r="A162" s="1304"/>
      <c r="B162" s="1304">
        <v>1</v>
      </c>
      <c r="C162" s="849"/>
      <c r="D162" s="849"/>
      <c r="E162" s="851"/>
      <c r="F162" s="851"/>
      <c r="G162" s="851"/>
      <c r="H162" s="851"/>
      <c r="I162" s="846"/>
      <c r="J162" s="845"/>
      <c r="K162" s="848"/>
      <c r="L162" s="562" t="str">
        <f>mergeValue(A162) &amp;"."&amp; mergeValue(B162)</f>
        <v>1.1</v>
      </c>
      <c r="M162" s="516" t="s">
        <v>15</v>
      </c>
      <c r="N162" s="549"/>
      <c r="O162" s="1377"/>
      <c r="P162" s="1378"/>
      <c r="Q162" s="1378"/>
      <c r="R162" s="1378"/>
      <c r="S162" s="1378"/>
      <c r="T162" s="1378"/>
      <c r="U162" s="1378"/>
      <c r="V162" s="1379"/>
      <c r="W162" s="1129" t="s">
        <v>459</v>
      </c>
      <c r="X162" s="554"/>
      <c r="Y162" s="554"/>
      <c r="Z162" s="554"/>
      <c r="AA162" s="554"/>
      <c r="AB162" s="554"/>
      <c r="AC162" s="554"/>
      <c r="AD162" s="554"/>
      <c r="AE162" s="554"/>
      <c r="AF162" s="554"/>
      <c r="AG162" s="554"/>
    </row>
    <row r="163" spans="1:33" s="493" customFormat="1" ht="22.5">
      <c r="A163" s="1304"/>
      <c r="B163" s="1304"/>
      <c r="C163" s="1304">
        <v>1</v>
      </c>
      <c r="D163" s="849"/>
      <c r="E163" s="851"/>
      <c r="F163" s="851"/>
      <c r="G163" s="851"/>
      <c r="H163" s="851"/>
      <c r="I163" s="853"/>
      <c r="J163" s="845"/>
      <c r="K163" s="848"/>
      <c r="L163" s="562" t="str">
        <f>mergeValue(A163) &amp;"."&amp; mergeValue(B163)&amp;"."&amp; mergeValue(C163)</f>
        <v>1.1.1</v>
      </c>
      <c r="M163" s="517" t="s">
        <v>7</v>
      </c>
      <c r="N163" s="549"/>
      <c r="O163" s="1377"/>
      <c r="P163" s="1378"/>
      <c r="Q163" s="1378"/>
      <c r="R163" s="1378"/>
      <c r="S163" s="1378"/>
      <c r="T163" s="1378"/>
      <c r="U163" s="1378"/>
      <c r="V163" s="1379"/>
      <c r="W163" s="1129" t="s">
        <v>600</v>
      </c>
      <c r="X163" s="554"/>
      <c r="Y163" s="554"/>
      <c r="Z163" s="554"/>
      <c r="AA163" s="554"/>
      <c r="AB163" s="554"/>
      <c r="AC163" s="554"/>
      <c r="AD163" s="554"/>
      <c r="AE163" s="554"/>
      <c r="AF163" s="554"/>
      <c r="AG163" s="554"/>
    </row>
    <row r="164" spans="1:33" s="493" customFormat="1" ht="22.5">
      <c r="A164" s="1304"/>
      <c r="B164" s="1304"/>
      <c r="C164" s="1304"/>
      <c r="D164" s="1304">
        <v>1</v>
      </c>
      <c r="E164" s="851"/>
      <c r="F164" s="851"/>
      <c r="G164" s="851"/>
      <c r="H164" s="851"/>
      <c r="I164" s="853"/>
      <c r="J164" s="845"/>
      <c r="K164" s="848"/>
      <c r="L164" s="562" t="str">
        <f>mergeValue(A164) &amp;"."&amp; mergeValue(B164)&amp;"."&amp; mergeValue(C164)&amp;"."&amp; mergeValue(D164)</f>
        <v>1.1.1.1</v>
      </c>
      <c r="M164" s="518" t="s">
        <v>21</v>
      </c>
      <c r="N164" s="549"/>
      <c r="O164" s="1377"/>
      <c r="P164" s="1378"/>
      <c r="Q164" s="1378"/>
      <c r="R164" s="1378"/>
      <c r="S164" s="1378"/>
      <c r="T164" s="1378"/>
      <c r="U164" s="1378"/>
      <c r="V164" s="1379"/>
      <c r="W164" s="1129" t="s">
        <v>601</v>
      </c>
      <c r="X164" s="554"/>
      <c r="Y164" s="554"/>
      <c r="Z164" s="554"/>
      <c r="AA164" s="554"/>
      <c r="AB164" s="554"/>
      <c r="AC164" s="554"/>
      <c r="AD164" s="554"/>
      <c r="AE164" s="554"/>
      <c r="AF164" s="554"/>
      <c r="AG164" s="554"/>
    </row>
    <row r="165" spans="1:33" s="493" customFormat="1" ht="78.75">
      <c r="A165" s="1304"/>
      <c r="B165" s="1304"/>
      <c r="C165" s="1304"/>
      <c r="D165" s="1304"/>
      <c r="E165" s="1304">
        <v>1</v>
      </c>
      <c r="F165" s="851"/>
      <c r="G165" s="851"/>
      <c r="H165" s="849">
        <v>1</v>
      </c>
      <c r="I165" s="1304">
        <v>1</v>
      </c>
      <c r="J165" s="851"/>
      <c r="K165" s="856"/>
      <c r="L165" s="562" t="str">
        <f>mergeValue(A165) &amp;"."&amp; mergeValue(B165)&amp;"."&amp; mergeValue(C165)&amp;"."&amp; mergeValue(D165)&amp;"."&amp; mergeValue(E165)</f>
        <v>1.1.1.1.1</v>
      </c>
      <c r="M165" s="524" t="s">
        <v>8</v>
      </c>
      <c r="N165" s="550"/>
      <c r="O165" s="1307"/>
      <c r="P165" s="1308"/>
      <c r="Q165" s="1308"/>
      <c r="R165" s="1308"/>
      <c r="S165" s="1308"/>
      <c r="T165" s="1308"/>
      <c r="U165" s="1308"/>
      <c r="V165" s="1309"/>
      <c r="W165" s="1129" t="s">
        <v>719</v>
      </c>
      <c r="X165" s="554"/>
      <c r="Y165" s="554"/>
      <c r="Z165" s="554"/>
      <c r="AA165" s="554"/>
      <c r="AB165" s="554"/>
      <c r="AC165" s="554"/>
      <c r="AD165" s="554"/>
      <c r="AE165" s="554"/>
      <c r="AF165" s="554"/>
      <c r="AG165" s="554"/>
    </row>
    <row r="166" spans="1:33" s="493" customFormat="1" ht="33.75">
      <c r="A166" s="1304"/>
      <c r="B166" s="1304"/>
      <c r="C166" s="1304"/>
      <c r="D166" s="1304"/>
      <c r="E166" s="1304"/>
      <c r="F166" s="1304">
        <v>1</v>
      </c>
      <c r="G166" s="849"/>
      <c r="H166" s="849"/>
      <c r="I166" s="1304"/>
      <c r="J166" s="1304">
        <v>1</v>
      </c>
      <c r="K166" s="857"/>
      <c r="L166" s="562" t="str">
        <f>mergeValue(A166) &amp;"."&amp; mergeValue(B166)&amp;"."&amp; mergeValue(C166)&amp;"."&amp; mergeValue(D166)&amp;"."&amp; mergeValue(E166)&amp;"."&amp; mergeValue(F166)</f>
        <v>1.1.1.1.1.1</v>
      </c>
      <c r="M166" s="525" t="s">
        <v>9</v>
      </c>
      <c r="N166" s="550"/>
      <c r="O166" s="1307"/>
      <c r="P166" s="1308"/>
      <c r="Q166" s="1308"/>
      <c r="R166" s="1308"/>
      <c r="S166" s="1308"/>
      <c r="T166" s="1308"/>
      <c r="U166" s="1308"/>
      <c r="V166" s="1309"/>
      <c r="W166" s="1129" t="s">
        <v>720</v>
      </c>
      <c r="X166" s="554"/>
      <c r="Y166" s="558" t="str">
        <f>strCheckUnique(Z166:Z169)</f>
        <v/>
      </c>
      <c r="Z166" s="554"/>
      <c r="AA166" s="558" t="str">
        <f>IF(O166="","",O166 &amp; ":_")</f>
        <v/>
      </c>
      <c r="AB166" s="554"/>
      <c r="AC166" s="554"/>
      <c r="AD166" s="554"/>
      <c r="AE166" s="554"/>
      <c r="AF166" s="554"/>
      <c r="AG166" s="554"/>
    </row>
    <row r="167" spans="1:33" s="493" customFormat="1" ht="122.1" customHeight="1">
      <c r="A167" s="1304"/>
      <c r="B167" s="1304"/>
      <c r="C167" s="1304"/>
      <c r="D167" s="1304"/>
      <c r="E167" s="1304"/>
      <c r="F167" s="1304"/>
      <c r="G167" s="849">
        <v>1</v>
      </c>
      <c r="H167" s="849"/>
      <c r="I167" s="1304"/>
      <c r="J167" s="1304"/>
      <c r="K167" s="857">
        <v>1</v>
      </c>
      <c r="L167" s="562" t="str">
        <f>mergeValue(A167) &amp;"."&amp; mergeValue(B167)&amp;"."&amp; mergeValue(C167)&amp;"."&amp; mergeValue(D167)&amp;"."&amp; mergeValue(E167)&amp;"."&amp; mergeValue(F167)&amp;"."&amp; mergeValue(G167)</f>
        <v>1.1.1.1.1.1.1</v>
      </c>
      <c r="M167" s="1016"/>
      <c r="N167" s="555"/>
      <c r="O167" s="1025"/>
      <c r="P167" s="532"/>
      <c r="Q167" s="532"/>
      <c r="R167" s="1310"/>
      <c r="S167" s="1300" t="s">
        <v>83</v>
      </c>
      <c r="T167" s="1310"/>
      <c r="U167" s="1300" t="s">
        <v>83</v>
      </c>
      <c r="V167" s="547"/>
      <c r="W167" s="1274" t="s">
        <v>721</v>
      </c>
      <c r="X167" s="554" t="str">
        <f>strCheckDate(O168:V168)</f>
        <v/>
      </c>
      <c r="Y167" s="558"/>
      <c r="Z167" s="558" t="str">
        <f>IF(M167="","",M167 )</f>
        <v/>
      </c>
      <c r="AA167" s="558"/>
      <c r="AB167" s="558"/>
      <c r="AC167" s="558"/>
      <c r="AD167" s="554"/>
      <c r="AE167" s="554"/>
      <c r="AF167" s="554"/>
      <c r="AG167" s="554"/>
    </row>
    <row r="168" spans="1:33" s="493" customFormat="1" ht="11.25" hidden="1" customHeight="1">
      <c r="A168" s="1304"/>
      <c r="B168" s="1304"/>
      <c r="C168" s="1304"/>
      <c r="D168" s="1304"/>
      <c r="E168" s="1304"/>
      <c r="F168" s="1304"/>
      <c r="G168" s="849"/>
      <c r="H168" s="849"/>
      <c r="I168" s="1304"/>
      <c r="J168" s="1304"/>
      <c r="K168" s="857"/>
      <c r="L168" s="569"/>
      <c r="M168" s="615"/>
      <c r="N168" s="555"/>
      <c r="O168" s="553"/>
      <c r="P168" s="532"/>
      <c r="Q168" s="553" t="str">
        <f>R167 &amp; "-" &amp; T167</f>
        <v>-</v>
      </c>
      <c r="R168" s="1299"/>
      <c r="S168" s="1300"/>
      <c r="T168" s="1299"/>
      <c r="U168" s="1300"/>
      <c r="V168" s="547"/>
      <c r="W168" s="1275"/>
      <c r="X168" s="554"/>
      <c r="Y168" s="554"/>
      <c r="Z168" s="554"/>
      <c r="AA168" s="554"/>
      <c r="AB168" s="554"/>
      <c r="AC168" s="554"/>
      <c r="AD168" s="554"/>
      <c r="AE168" s="554"/>
      <c r="AF168" s="554"/>
      <c r="AG168" s="554"/>
    </row>
    <row r="169" spans="1:33" s="492" customFormat="1" ht="15" customHeight="1">
      <c r="A169" s="1304"/>
      <c r="B169" s="1304"/>
      <c r="C169" s="1304"/>
      <c r="D169" s="1304"/>
      <c r="E169" s="1304"/>
      <c r="F169" s="1304"/>
      <c r="G169" s="851"/>
      <c r="H169" s="849"/>
      <c r="I169" s="1304"/>
      <c r="J169" s="1304"/>
      <c r="K169" s="856"/>
      <c r="L169" s="508"/>
      <c r="M169" s="527" t="s">
        <v>24</v>
      </c>
      <c r="N169" s="521"/>
      <c r="O169" s="515"/>
      <c r="P169" s="515"/>
      <c r="Q169" s="515"/>
      <c r="R169" s="542"/>
      <c r="S169" s="534"/>
      <c r="T169" s="533"/>
      <c r="U169" s="521"/>
      <c r="V169" s="530"/>
      <c r="W169" s="1276"/>
      <c r="X169" s="556"/>
      <c r="Y169" s="556"/>
      <c r="Z169" s="556"/>
      <c r="AA169" s="556"/>
      <c r="AB169" s="556"/>
      <c r="AC169" s="556"/>
      <c r="AD169" s="556"/>
      <c r="AE169" s="556"/>
      <c r="AF169" s="556"/>
      <c r="AG169" s="556"/>
    </row>
    <row r="170" spans="1:33" s="492" customFormat="1" ht="15" customHeight="1">
      <c r="A170" s="1304"/>
      <c r="B170" s="1304"/>
      <c r="C170" s="1304"/>
      <c r="D170" s="1304"/>
      <c r="E170" s="1304"/>
      <c r="F170" s="851"/>
      <c r="G170" s="851"/>
      <c r="H170" s="849"/>
      <c r="I170" s="1304"/>
      <c r="J170" s="851"/>
      <c r="K170" s="856"/>
      <c r="L170" s="508"/>
      <c r="M170" s="526" t="s">
        <v>10</v>
      </c>
      <c r="N170" s="520"/>
      <c r="O170" s="515"/>
      <c r="P170" s="515"/>
      <c r="Q170" s="515"/>
      <c r="R170" s="542"/>
      <c r="S170" s="534"/>
      <c r="T170" s="533"/>
      <c r="U170" s="520"/>
      <c r="V170" s="534"/>
      <c r="W170" s="530"/>
      <c r="X170" s="556"/>
      <c r="Y170" s="556"/>
      <c r="Z170" s="556"/>
      <c r="AA170" s="556"/>
      <c r="AB170" s="556"/>
      <c r="AC170" s="556"/>
      <c r="AD170" s="556"/>
      <c r="AE170" s="556"/>
      <c r="AF170" s="556"/>
      <c r="AG170" s="556"/>
    </row>
    <row r="171" spans="1:33" s="492" customFormat="1" ht="15" customHeight="1">
      <c r="A171" s="1304"/>
      <c r="B171" s="1304"/>
      <c r="C171" s="1304"/>
      <c r="D171" s="1304"/>
      <c r="E171" s="855"/>
      <c r="F171" s="851"/>
      <c r="G171" s="851"/>
      <c r="H171" s="851"/>
      <c r="I171" s="847"/>
      <c r="J171" s="844"/>
      <c r="K171" s="854"/>
      <c r="L171" s="508"/>
      <c r="M171" s="521" t="s">
        <v>11</v>
      </c>
      <c r="N171" s="519"/>
      <c r="O171" s="515"/>
      <c r="P171" s="515"/>
      <c r="Q171" s="515"/>
      <c r="R171" s="542"/>
      <c r="S171" s="534"/>
      <c r="T171" s="533"/>
      <c r="U171" s="519"/>
      <c r="V171" s="534"/>
      <c r="W171" s="530"/>
      <c r="X171" s="556"/>
      <c r="Y171" s="556"/>
      <c r="Z171" s="556"/>
      <c r="AA171" s="556"/>
      <c r="AB171" s="556"/>
      <c r="AC171" s="556"/>
      <c r="AD171" s="556"/>
      <c r="AE171" s="556"/>
      <c r="AF171" s="556"/>
      <c r="AG171" s="556"/>
    </row>
    <row r="172" spans="1:33" s="492" customFormat="1" ht="15" customHeight="1">
      <c r="A172" s="1304"/>
      <c r="B172" s="1304"/>
      <c r="C172" s="1304"/>
      <c r="D172" s="855"/>
      <c r="E172" s="855"/>
      <c r="F172" s="851"/>
      <c r="G172" s="851"/>
      <c r="H172" s="851"/>
      <c r="I172" s="847"/>
      <c r="J172" s="844"/>
      <c r="K172" s="854"/>
      <c r="L172" s="508"/>
      <c r="M172" s="520" t="s">
        <v>16</v>
      </c>
      <c r="N172" s="519"/>
      <c r="O172" s="515"/>
      <c r="P172" s="515"/>
      <c r="Q172" s="515"/>
      <c r="R172" s="542"/>
      <c r="S172" s="534"/>
      <c r="T172" s="533"/>
      <c r="U172" s="519"/>
      <c r="V172" s="534"/>
      <c r="W172" s="530"/>
      <c r="X172" s="556"/>
      <c r="Y172" s="556"/>
      <c r="Z172" s="556"/>
      <c r="AA172" s="556"/>
      <c r="AB172" s="556"/>
      <c r="AC172" s="556"/>
      <c r="AD172" s="556"/>
      <c r="AE172" s="556"/>
      <c r="AF172" s="556"/>
      <c r="AG172" s="556"/>
    </row>
    <row r="173" spans="1:33" s="492" customFormat="1" ht="15" customHeight="1">
      <c r="A173" s="1304"/>
      <c r="B173" s="1304"/>
      <c r="C173" s="855"/>
      <c r="D173" s="855"/>
      <c r="E173" s="855"/>
      <c r="F173" s="855"/>
      <c r="G173" s="860"/>
      <c r="H173" s="847"/>
      <c r="I173" s="858"/>
      <c r="J173" s="844"/>
      <c r="K173" s="859"/>
      <c r="L173" s="508"/>
      <c r="M173" s="519" t="s">
        <v>17</v>
      </c>
      <c r="N173" s="519"/>
      <c r="O173" s="515"/>
      <c r="P173" s="515"/>
      <c r="Q173" s="515"/>
      <c r="R173" s="542"/>
      <c r="S173" s="534"/>
      <c r="T173" s="533"/>
      <c r="U173" s="519"/>
      <c r="V173" s="534"/>
      <c r="W173" s="530"/>
      <c r="X173" s="556"/>
      <c r="Y173" s="556"/>
      <c r="Z173" s="556"/>
      <c r="AA173" s="556"/>
      <c r="AB173" s="556"/>
      <c r="AC173" s="556"/>
      <c r="AD173" s="556"/>
      <c r="AE173" s="556"/>
      <c r="AF173" s="556"/>
      <c r="AG173" s="556"/>
    </row>
    <row r="174" spans="1:33" s="492" customFormat="1" ht="15" customHeight="1">
      <c r="A174" s="1304"/>
      <c r="B174" s="855"/>
      <c r="C174" s="855"/>
      <c r="D174" s="855"/>
      <c r="E174" s="855"/>
      <c r="F174" s="855"/>
      <c r="G174" s="860"/>
      <c r="H174" s="847"/>
      <c r="I174" s="847"/>
      <c r="J174" s="844"/>
      <c r="K174" s="854"/>
      <c r="L174" s="508"/>
      <c r="M174" s="528" t="s">
        <v>18</v>
      </c>
      <c r="N174" s="519"/>
      <c r="O174" s="515"/>
      <c r="P174" s="515"/>
      <c r="Q174" s="515"/>
      <c r="R174" s="542"/>
      <c r="S174" s="534"/>
      <c r="T174" s="533"/>
      <c r="U174" s="519"/>
      <c r="V174" s="534"/>
      <c r="W174" s="530"/>
      <c r="X174" s="556"/>
      <c r="Y174" s="556"/>
      <c r="Z174" s="556"/>
      <c r="AA174" s="556"/>
      <c r="AB174" s="556"/>
      <c r="AC174" s="556"/>
      <c r="AD174" s="556"/>
      <c r="AE174" s="556"/>
      <c r="AF174" s="556"/>
      <c r="AG174" s="556"/>
    </row>
    <row r="175" spans="1:33" s="492" customFormat="1" ht="15" customHeight="1">
      <c r="A175" s="843"/>
      <c r="B175" s="843"/>
      <c r="C175" s="843"/>
      <c r="D175" s="843"/>
      <c r="E175" s="843"/>
      <c r="F175" s="843"/>
      <c r="G175" s="843"/>
      <c r="H175" s="843"/>
      <c r="I175" s="843"/>
      <c r="J175" s="843"/>
      <c r="K175" s="843"/>
      <c r="L175" s="508"/>
      <c r="M175" s="535" t="s">
        <v>308</v>
      </c>
      <c r="N175" s="519"/>
      <c r="O175" s="515"/>
      <c r="P175" s="515"/>
      <c r="Q175" s="515"/>
      <c r="R175" s="542"/>
      <c r="S175" s="534"/>
      <c r="T175" s="533"/>
      <c r="U175" s="519"/>
      <c r="V175" s="720"/>
      <c r="W175" s="720"/>
      <c r="X175" s="720"/>
      <c r="Y175" s="729"/>
      <c r="Z175" s="728"/>
      <c r="AA175" s="727"/>
      <c r="AB175" s="721"/>
      <c r="AC175" s="728"/>
      <c r="AD175" s="725"/>
      <c r="AE175" s="556"/>
      <c r="AF175" s="556"/>
      <c r="AG175" s="556"/>
    </row>
    <row r="177" spans="1:47" s="34" customFormat="1" ht="17.100000000000001" customHeight="1">
      <c r="G177" s="34" t="s">
        <v>12</v>
      </c>
      <c r="I177" s="34" t="s">
        <v>207</v>
      </c>
      <c r="AD177" s="151"/>
    </row>
    <row r="178" spans="1:47" ht="17.100000000000001" customHeight="1">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row>
    <row r="179" spans="1:47" s="651" customFormat="1" ht="22.5">
      <c r="A179" s="1304">
        <v>1</v>
      </c>
      <c r="B179" s="928"/>
      <c r="C179" s="928"/>
      <c r="D179" s="928"/>
      <c r="E179" s="928"/>
      <c r="F179" s="928"/>
      <c r="G179" s="929"/>
      <c r="H179" s="929"/>
      <c r="I179" s="931"/>
      <c r="J179" s="923"/>
      <c r="K179" s="923"/>
      <c r="L179" s="688">
        <f>mergeValue(A179)</f>
        <v>1</v>
      </c>
      <c r="M179" s="610" t="s">
        <v>19</v>
      </c>
      <c r="N179" s="681"/>
      <c r="O179" s="1377"/>
      <c r="P179" s="1378"/>
      <c r="Q179" s="1378"/>
      <c r="R179" s="1378"/>
      <c r="S179" s="1378"/>
      <c r="T179" s="1378"/>
      <c r="U179" s="1378"/>
      <c r="V179" s="1378"/>
      <c r="W179" s="1379"/>
      <c r="X179" s="1097" t="s">
        <v>718</v>
      </c>
      <c r="Y179" s="683"/>
      <c r="Z179" s="683"/>
      <c r="AA179" s="683"/>
      <c r="AB179" s="683"/>
      <c r="AC179" s="683"/>
      <c r="AD179" s="683"/>
      <c r="AE179" s="683"/>
      <c r="AF179" s="683"/>
      <c r="AG179" s="683"/>
    </row>
    <row r="180" spans="1:47" s="651" customFormat="1" ht="22.5">
      <c r="A180" s="1304"/>
      <c r="B180" s="1304">
        <v>1</v>
      </c>
      <c r="C180" s="928"/>
      <c r="D180" s="928"/>
      <c r="E180" s="928"/>
      <c r="F180" s="928"/>
      <c r="G180" s="933"/>
      <c r="H180" s="930"/>
      <c r="I180" s="935"/>
      <c r="J180" s="920"/>
      <c r="K180" s="919"/>
      <c r="L180" s="688" t="str">
        <f>mergeValue(A180) &amp;"."&amp; mergeValue(B180)</f>
        <v>1.1</v>
      </c>
      <c r="M180" s="658" t="s">
        <v>15</v>
      </c>
      <c r="N180" s="681"/>
      <c r="O180" s="1377"/>
      <c r="P180" s="1378"/>
      <c r="Q180" s="1378"/>
      <c r="R180" s="1378"/>
      <c r="S180" s="1378"/>
      <c r="T180" s="1378"/>
      <c r="U180" s="1378"/>
      <c r="V180" s="1378"/>
      <c r="W180" s="1379"/>
      <c r="X180" s="1097" t="s">
        <v>459</v>
      </c>
      <c r="Y180" s="683"/>
      <c r="Z180" s="683"/>
      <c r="AA180" s="683"/>
      <c r="AB180" s="683"/>
      <c r="AC180" s="683"/>
      <c r="AD180" s="683"/>
      <c r="AE180" s="683"/>
      <c r="AF180" s="683"/>
      <c r="AG180" s="683"/>
    </row>
    <row r="181" spans="1:47" s="651" customFormat="1" ht="22.5">
      <c r="A181" s="1304"/>
      <c r="B181" s="1304"/>
      <c r="C181" s="1304">
        <v>1</v>
      </c>
      <c r="D181" s="928"/>
      <c r="E181" s="928"/>
      <c r="F181" s="928"/>
      <c r="G181" s="933"/>
      <c r="H181" s="930"/>
      <c r="I181" s="936"/>
      <c r="J181" s="920"/>
      <c r="K181" s="919"/>
      <c r="L181" s="688" t="str">
        <f>mergeValue(A181) &amp;"."&amp; mergeValue(B181)&amp;"."&amp; mergeValue(C181)</f>
        <v>1.1.1</v>
      </c>
      <c r="M181" s="659" t="s">
        <v>7</v>
      </c>
      <c r="N181" s="681"/>
      <c r="O181" s="1377"/>
      <c r="P181" s="1378"/>
      <c r="Q181" s="1378"/>
      <c r="R181" s="1378"/>
      <c r="S181" s="1378"/>
      <c r="T181" s="1378"/>
      <c r="U181" s="1378"/>
      <c r="V181" s="1378"/>
      <c r="W181" s="1379"/>
      <c r="X181" s="1097" t="s">
        <v>600</v>
      </c>
      <c r="Y181" s="683"/>
      <c r="Z181" s="683"/>
      <c r="AA181" s="683"/>
      <c r="AB181" s="683"/>
      <c r="AC181" s="683"/>
      <c r="AD181" s="683"/>
      <c r="AE181" s="683"/>
      <c r="AF181" s="683"/>
      <c r="AG181" s="683"/>
    </row>
    <row r="182" spans="1:47" s="651" customFormat="1" ht="22.5">
      <c r="A182" s="1304"/>
      <c r="B182" s="1304"/>
      <c r="C182" s="1304"/>
      <c r="D182" s="1304">
        <v>1</v>
      </c>
      <c r="E182" s="928"/>
      <c r="F182" s="928"/>
      <c r="G182" s="933"/>
      <c r="H182" s="930"/>
      <c r="I182" s="936"/>
      <c r="J182" s="934"/>
      <c r="K182" s="919"/>
      <c r="L182" s="688" t="str">
        <f>mergeValue(A182) &amp;"."&amp; mergeValue(B182)&amp;"."&amp; mergeValue(C182)&amp;"."&amp; mergeValue(D182)</f>
        <v>1.1.1.1</v>
      </c>
      <c r="M182" s="660" t="s">
        <v>21</v>
      </c>
      <c r="N182" s="681"/>
      <c r="O182" s="1377"/>
      <c r="P182" s="1378"/>
      <c r="Q182" s="1378"/>
      <c r="R182" s="1378"/>
      <c r="S182" s="1378"/>
      <c r="T182" s="1378"/>
      <c r="U182" s="1378"/>
      <c r="V182" s="1378"/>
      <c r="W182" s="1379"/>
      <c r="X182" s="968" t="s">
        <v>623</v>
      </c>
      <c r="Y182" s="683"/>
      <c r="Z182" s="683"/>
      <c r="AA182" s="683"/>
      <c r="AB182" s="683"/>
      <c r="AC182" s="683"/>
      <c r="AD182" s="683"/>
      <c r="AE182" s="683"/>
      <c r="AF182" s="683"/>
      <c r="AG182" s="683"/>
    </row>
    <row r="183" spans="1:47" s="651" customFormat="1" ht="56.25" customHeight="1">
      <c r="A183" s="1304"/>
      <c r="B183" s="1304"/>
      <c r="C183" s="1304"/>
      <c r="D183" s="1304"/>
      <c r="E183" s="928">
        <v>1</v>
      </c>
      <c r="F183" s="928"/>
      <c r="G183" s="933"/>
      <c r="H183" s="930"/>
      <c r="I183" s="936"/>
      <c r="J183" s="934"/>
      <c r="K183" s="924"/>
      <c r="L183" s="688" t="str">
        <f>mergeValue(A183) &amp;"."&amp; mergeValue(B183)&amp;"."&amp; mergeValue(C183)&amp;"."&amp; mergeValue(D183)&amp;"."&amp; mergeValue(E183)</f>
        <v>1.1.1.1.1</v>
      </c>
      <c r="M183" s="1019"/>
      <c r="N183" s="656"/>
      <c r="O183" s="1021"/>
      <c r="P183" s="1022"/>
      <c r="Q183" s="638"/>
      <c r="R183" s="638"/>
      <c r="S183" s="1038"/>
      <c r="T183" s="619" t="s">
        <v>83</v>
      </c>
      <c r="U183" s="1038"/>
      <c r="V183" s="619" t="s">
        <v>83</v>
      </c>
      <c r="W183" s="690"/>
      <c r="X183" s="1274" t="s">
        <v>748</v>
      </c>
      <c r="Y183" s="683" t="str">
        <f>strCheckDateTwo(N183:W183)</f>
        <v/>
      </c>
      <c r="Z183" s="683"/>
      <c r="AA183" s="683"/>
      <c r="AB183" s="683"/>
      <c r="AC183" s="683"/>
      <c r="AD183" s="683"/>
      <c r="AE183" s="683"/>
      <c r="AF183" s="683"/>
      <c r="AG183" s="683"/>
    </row>
    <row r="184" spans="1:47" s="651" customFormat="1" ht="14.25" hidden="1" customHeight="1">
      <c r="A184" s="1304"/>
      <c r="B184" s="1304"/>
      <c r="C184" s="1304"/>
      <c r="D184" s="1304"/>
      <c r="E184" s="928"/>
      <c r="F184" s="928"/>
      <c r="G184" s="933"/>
      <c r="H184" s="930"/>
      <c r="I184" s="936"/>
      <c r="J184" s="934"/>
      <c r="K184" s="924"/>
      <c r="L184" s="679"/>
      <c r="M184" s="666"/>
      <c r="N184" s="615"/>
      <c r="O184" s="615"/>
      <c r="P184" s="615"/>
      <c r="Q184" s="615"/>
      <c r="R184" s="682" t="str">
        <f>S183 &amp; "-" &amp; U183</f>
        <v>-</v>
      </c>
      <c r="S184" s="691"/>
      <c r="T184" s="684"/>
      <c r="U184" s="691"/>
      <c r="V184" s="615"/>
      <c r="W184" s="615"/>
      <c r="X184" s="1275"/>
      <c r="Y184" s="683"/>
      <c r="Z184" s="683"/>
      <c r="AA184" s="683"/>
      <c r="AB184" s="683"/>
      <c r="AC184" s="683"/>
      <c r="AD184" s="683"/>
      <c r="AE184" s="683"/>
      <c r="AF184" s="683"/>
      <c r="AG184" s="683"/>
    </row>
    <row r="185" spans="1:47" s="651" customFormat="1" ht="15" customHeight="1">
      <c r="A185" s="1304"/>
      <c r="B185" s="1304"/>
      <c r="C185" s="1304"/>
      <c r="D185" s="1304"/>
      <c r="E185" s="928"/>
      <c r="F185" s="928"/>
      <c r="G185" s="933"/>
      <c r="H185" s="930"/>
      <c r="I185" s="936"/>
      <c r="J185" s="934"/>
      <c r="K185" s="924"/>
      <c r="L185" s="654"/>
      <c r="M185" s="663" t="s">
        <v>5</v>
      </c>
      <c r="N185" s="661"/>
      <c r="O185" s="657"/>
      <c r="P185" s="657"/>
      <c r="Q185" s="657"/>
      <c r="R185" s="657"/>
      <c r="S185" s="673"/>
      <c r="T185" s="669"/>
      <c r="U185" s="668"/>
      <c r="V185" s="661"/>
      <c r="W185" s="661"/>
      <c r="X185" s="1276"/>
      <c r="Y185" s="683"/>
      <c r="Z185" s="683"/>
      <c r="AA185" s="683"/>
      <c r="AB185" s="683"/>
      <c r="AC185" s="683"/>
      <c r="AD185" s="683"/>
      <c r="AE185" s="683"/>
      <c r="AF185" s="683"/>
      <c r="AG185" s="683"/>
    </row>
    <row r="186" spans="1:47" s="650" customFormat="1" ht="15" customHeight="1">
      <c r="A186" s="1304"/>
      <c r="B186" s="1304"/>
      <c r="C186" s="1304"/>
      <c r="D186" s="932"/>
      <c r="E186" s="932"/>
      <c r="F186" s="932"/>
      <c r="G186" s="933"/>
      <c r="H186" s="932"/>
      <c r="I186" s="936"/>
      <c r="J186" s="922"/>
      <c r="K186" s="926"/>
      <c r="L186" s="654"/>
      <c r="M186" s="662" t="s">
        <v>16</v>
      </c>
      <c r="N186" s="661"/>
      <c r="O186" s="657"/>
      <c r="P186" s="657"/>
      <c r="Q186" s="657"/>
      <c r="R186" s="657"/>
      <c r="S186" s="673"/>
      <c r="T186" s="669"/>
      <c r="U186" s="668"/>
      <c r="V186" s="661"/>
      <c r="W186" s="669"/>
      <c r="X186" s="665"/>
      <c r="Y186" s="685"/>
      <c r="Z186" s="685"/>
      <c r="AA186" s="685"/>
      <c r="AB186" s="685"/>
      <c r="AC186" s="685"/>
      <c r="AD186" s="685"/>
      <c r="AE186" s="685"/>
      <c r="AF186" s="685"/>
      <c r="AG186" s="685"/>
    </row>
    <row r="187" spans="1:47" s="650" customFormat="1" ht="15" customHeight="1">
      <c r="A187" s="1304"/>
      <c r="B187" s="1304"/>
      <c r="C187" s="932"/>
      <c r="D187" s="932"/>
      <c r="E187" s="932"/>
      <c r="F187" s="932"/>
      <c r="G187" s="933"/>
      <c r="H187" s="932"/>
      <c r="I187" s="927"/>
      <c r="J187" s="922"/>
      <c r="K187" s="926"/>
      <c r="L187" s="654"/>
      <c r="M187" s="661" t="s">
        <v>17</v>
      </c>
      <c r="N187" s="661"/>
      <c r="O187" s="657"/>
      <c r="P187" s="657"/>
      <c r="Q187" s="657"/>
      <c r="R187" s="657"/>
      <c r="S187" s="673"/>
      <c r="T187" s="669"/>
      <c r="U187" s="668"/>
      <c r="V187" s="661"/>
      <c r="W187" s="669"/>
      <c r="X187" s="665"/>
      <c r="Y187" s="685"/>
      <c r="Z187" s="685"/>
      <c r="AA187" s="685"/>
      <c r="AB187" s="685"/>
      <c r="AC187" s="685"/>
      <c r="AD187" s="685"/>
      <c r="AE187" s="685"/>
      <c r="AF187" s="685"/>
      <c r="AG187" s="685"/>
    </row>
    <row r="188" spans="1:47" s="650" customFormat="1" ht="15" customHeight="1">
      <c r="A188" s="1304"/>
      <c r="B188" s="932"/>
      <c r="C188" s="932"/>
      <c r="D188" s="932"/>
      <c r="E188" s="932"/>
      <c r="F188" s="932"/>
      <c r="G188" s="933"/>
      <c r="H188" s="932"/>
      <c r="I188" s="927"/>
      <c r="J188" s="922"/>
      <c r="K188" s="926"/>
      <c r="L188" s="654"/>
      <c r="M188" s="664" t="s">
        <v>18</v>
      </c>
      <c r="N188" s="661"/>
      <c r="O188" s="657"/>
      <c r="P188" s="657"/>
      <c r="Q188" s="657"/>
      <c r="R188" s="657"/>
      <c r="S188" s="673"/>
      <c r="T188" s="669"/>
      <c r="U188" s="668"/>
      <c r="V188" s="661"/>
      <c r="W188" s="669"/>
      <c r="X188" s="665"/>
      <c r="Y188" s="685"/>
      <c r="Z188" s="685"/>
      <c r="AA188" s="685"/>
      <c r="AB188" s="685"/>
      <c r="AC188" s="685"/>
      <c r="AD188" s="685"/>
      <c r="AE188" s="685"/>
      <c r="AF188" s="685"/>
      <c r="AG188" s="685"/>
    </row>
    <row r="189" spans="1:47" s="650" customFormat="1" ht="15" customHeight="1">
      <c r="A189" s="918"/>
      <c r="B189" s="918"/>
      <c r="C189" s="918"/>
      <c r="D189" s="918"/>
      <c r="E189" s="918"/>
      <c r="F189" s="918"/>
      <c r="G189" s="925"/>
      <c r="H189" s="926"/>
      <c r="I189" s="921"/>
      <c r="J189" s="922"/>
      <c r="K189" s="918"/>
      <c r="L189" s="654"/>
      <c r="M189" s="670" t="s">
        <v>308</v>
      </c>
      <c r="N189" s="661"/>
      <c r="O189" s="657"/>
      <c r="P189" s="657"/>
      <c r="Q189" s="657"/>
      <c r="R189" s="657"/>
      <c r="S189" s="673"/>
      <c r="T189" s="669"/>
      <c r="U189" s="668"/>
      <c r="V189" s="661"/>
      <c r="W189" s="669"/>
      <c r="X189" s="665"/>
      <c r="Y189" s="685"/>
      <c r="Z189" s="685"/>
      <c r="AA189" s="685"/>
      <c r="AB189" s="685"/>
      <c r="AC189" s="685"/>
      <c r="AD189" s="685"/>
      <c r="AE189" s="685"/>
      <c r="AF189" s="685"/>
      <c r="AG189" s="685"/>
    </row>
    <row r="190" spans="1:47" ht="15" customHeight="1">
      <c r="G190" s="149"/>
      <c r="H190" s="150"/>
      <c r="I190" s="150"/>
      <c r="J190" s="80"/>
      <c r="K190" s="150"/>
      <c r="L190" s="150"/>
      <c r="M190" s="150"/>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96"/>
      <c r="AM190" s="196"/>
      <c r="AN190" s="196"/>
      <c r="AO190" s="196"/>
      <c r="AP190" s="196"/>
      <c r="AQ190" s="196"/>
      <c r="AR190" s="196"/>
      <c r="AS190" s="196"/>
      <c r="AT190" s="196"/>
      <c r="AU190" s="196"/>
    </row>
    <row r="191" spans="1:47" s="34" customFormat="1" ht="17.100000000000001" customHeight="1">
      <c r="G191" s="34" t="s">
        <v>12</v>
      </c>
      <c r="I191" s="34" t="s">
        <v>208</v>
      </c>
      <c r="T191" s="151"/>
    </row>
    <row r="192" spans="1:47" ht="17.100000000000001" customHeight="1">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row>
    <row r="193" spans="1:46" s="651" customFormat="1" ht="22.5">
      <c r="A193" s="1304">
        <v>1</v>
      </c>
      <c r="B193" s="963"/>
      <c r="C193" s="963"/>
      <c r="D193" s="963"/>
      <c r="E193" s="963"/>
      <c r="F193" s="956"/>
      <c r="G193" s="962"/>
      <c r="H193" s="962"/>
      <c r="I193" s="944"/>
      <c r="J193" s="943"/>
      <c r="K193" s="943"/>
      <c r="L193" s="688">
        <f>mergeValue(A193)</f>
        <v>1</v>
      </c>
      <c r="M193" s="610" t="s">
        <v>19</v>
      </c>
      <c r="N193" s="1406"/>
      <c r="O193" s="1407"/>
      <c r="P193" s="1407"/>
      <c r="Q193" s="1407"/>
      <c r="R193" s="1407"/>
      <c r="S193" s="1407"/>
      <c r="T193" s="1407"/>
      <c r="U193" s="1407"/>
      <c r="V193" s="1407"/>
      <c r="W193" s="1407"/>
      <c r="X193" s="1407"/>
      <c r="Y193" s="1407"/>
      <c r="Z193" s="1407"/>
      <c r="AA193" s="1407"/>
      <c r="AB193" s="1407"/>
      <c r="AC193" s="1407"/>
      <c r="AD193" s="1407"/>
      <c r="AE193" s="1407"/>
      <c r="AF193" s="1408"/>
      <c r="AG193" s="1097" t="s">
        <v>718</v>
      </c>
      <c r="AH193" s="683"/>
      <c r="AI193" s="683"/>
      <c r="AJ193" s="683"/>
      <c r="AK193" s="683"/>
      <c r="AL193" s="683"/>
      <c r="AM193" s="683"/>
      <c r="AN193" s="683"/>
      <c r="AO193" s="683"/>
      <c r="AP193" s="683"/>
      <c r="AQ193" s="683"/>
      <c r="AR193" s="683"/>
    </row>
    <row r="194" spans="1:46" s="651" customFormat="1" ht="22.5">
      <c r="A194" s="1304"/>
      <c r="B194" s="1304">
        <v>1</v>
      </c>
      <c r="C194" s="963"/>
      <c r="D194" s="963"/>
      <c r="E194" s="963"/>
      <c r="F194" s="956"/>
      <c r="G194" s="965"/>
      <c r="H194" s="966"/>
      <c r="I194" s="945"/>
      <c r="J194" s="940"/>
      <c r="K194" s="938"/>
      <c r="L194" s="688" t="str">
        <f>mergeValue(A194) &amp;"."&amp; mergeValue(B194)</f>
        <v>1.1</v>
      </c>
      <c r="M194" s="658" t="s">
        <v>15</v>
      </c>
      <c r="N194" s="1374"/>
      <c r="O194" s="1375"/>
      <c r="P194" s="1375"/>
      <c r="Q194" s="1375"/>
      <c r="R194" s="1375"/>
      <c r="S194" s="1375"/>
      <c r="T194" s="1375"/>
      <c r="U194" s="1375"/>
      <c r="V194" s="1375"/>
      <c r="W194" s="1375"/>
      <c r="X194" s="1375"/>
      <c r="Y194" s="1375"/>
      <c r="Z194" s="1375"/>
      <c r="AA194" s="1375"/>
      <c r="AB194" s="1375"/>
      <c r="AC194" s="1375"/>
      <c r="AD194" s="1375"/>
      <c r="AE194" s="1375"/>
      <c r="AF194" s="1376"/>
      <c r="AG194" s="1097" t="s">
        <v>459</v>
      </c>
      <c r="AH194" s="683"/>
      <c r="AI194" s="683"/>
      <c r="AJ194" s="683"/>
      <c r="AK194" s="683"/>
      <c r="AL194" s="683"/>
      <c r="AM194" s="683"/>
      <c r="AN194" s="683"/>
      <c r="AO194" s="683"/>
      <c r="AP194" s="683"/>
      <c r="AQ194" s="683"/>
      <c r="AR194" s="683"/>
    </row>
    <row r="195" spans="1:46" s="651" customFormat="1" ht="22.5">
      <c r="A195" s="1304"/>
      <c r="B195" s="1304"/>
      <c r="C195" s="1304">
        <v>1</v>
      </c>
      <c r="D195" s="963"/>
      <c r="E195" s="963"/>
      <c r="F195" s="956"/>
      <c r="G195" s="965"/>
      <c r="H195" s="966"/>
      <c r="I195" s="945"/>
      <c r="J195" s="940"/>
      <c r="K195" s="938"/>
      <c r="L195" s="688" t="str">
        <f>mergeValue(A195) &amp;"."&amp; mergeValue(B195)&amp;"."&amp; mergeValue(C195)</f>
        <v>1.1.1</v>
      </c>
      <c r="M195" s="659" t="s">
        <v>7</v>
      </c>
      <c r="N195" s="1374"/>
      <c r="O195" s="1375"/>
      <c r="P195" s="1375"/>
      <c r="Q195" s="1375"/>
      <c r="R195" s="1375"/>
      <c r="S195" s="1375"/>
      <c r="T195" s="1375"/>
      <c r="U195" s="1375"/>
      <c r="V195" s="1375"/>
      <c r="W195" s="1375"/>
      <c r="X195" s="1375"/>
      <c r="Y195" s="1375"/>
      <c r="Z195" s="1375"/>
      <c r="AA195" s="1375"/>
      <c r="AB195" s="1375"/>
      <c r="AC195" s="1375"/>
      <c r="AD195" s="1375"/>
      <c r="AE195" s="1375"/>
      <c r="AF195" s="1376"/>
      <c r="AG195" s="1097" t="s">
        <v>600</v>
      </c>
      <c r="AH195" s="683"/>
      <c r="AI195" s="683"/>
      <c r="AJ195" s="683"/>
      <c r="AK195" s="683"/>
      <c r="AL195" s="683"/>
      <c r="AM195" s="683"/>
      <c r="AN195" s="683"/>
      <c r="AO195" s="683"/>
      <c r="AP195" s="683"/>
      <c r="AQ195" s="683"/>
      <c r="AR195" s="683"/>
    </row>
    <row r="196" spans="1:46" s="651" customFormat="1" ht="15" customHeight="1">
      <c r="A196" s="1304"/>
      <c r="B196" s="1304"/>
      <c r="C196" s="1304"/>
      <c r="D196" s="1304">
        <v>1</v>
      </c>
      <c r="E196" s="963"/>
      <c r="F196" s="956"/>
      <c r="G196" s="965"/>
      <c r="H196" s="966"/>
      <c r="I196" s="945"/>
      <c r="J196" s="940"/>
      <c r="K196" s="938"/>
      <c r="L196" s="688" t="str">
        <f>mergeValue(A196) &amp;"."&amp; mergeValue(B196)&amp;"."&amp; mergeValue(C196)&amp;"."&amp; mergeValue(D196)</f>
        <v>1.1.1.1</v>
      </c>
      <c r="M196" s="660" t="s">
        <v>21</v>
      </c>
      <c r="N196" s="1374"/>
      <c r="O196" s="1375"/>
      <c r="P196" s="1375"/>
      <c r="Q196" s="1375"/>
      <c r="R196" s="1375"/>
      <c r="S196" s="1375"/>
      <c r="T196" s="1375"/>
      <c r="U196" s="1375"/>
      <c r="V196" s="1375"/>
      <c r="W196" s="1375"/>
      <c r="X196" s="1375"/>
      <c r="Y196" s="1375"/>
      <c r="Z196" s="1375"/>
      <c r="AA196" s="1375"/>
      <c r="AB196" s="1375"/>
      <c r="AC196" s="1375"/>
      <c r="AD196" s="1375"/>
      <c r="AE196" s="1375"/>
      <c r="AF196" s="1376"/>
      <c r="AG196" s="1097" t="s">
        <v>623</v>
      </c>
      <c r="AH196" s="683"/>
      <c r="AI196" s="683"/>
      <c r="AJ196" s="683"/>
      <c r="AK196" s="683"/>
      <c r="AL196" s="683"/>
      <c r="AM196" s="683"/>
      <c r="AN196" s="683"/>
      <c r="AO196" s="683"/>
      <c r="AP196" s="683"/>
      <c r="AQ196" s="683"/>
      <c r="AR196" s="683"/>
    </row>
    <row r="197" spans="1:46" s="651" customFormat="1" ht="17.100000000000001" customHeight="1">
      <c r="A197" s="1304"/>
      <c r="B197" s="1304"/>
      <c r="C197" s="1304"/>
      <c r="D197" s="1304"/>
      <c r="E197" s="1304">
        <v>1</v>
      </c>
      <c r="F197" s="956"/>
      <c r="G197" s="965"/>
      <c r="H197" s="966"/>
      <c r="I197" s="967"/>
      <c r="J197" s="957"/>
      <c r="K197" s="1234"/>
      <c r="L197" s="1340" t="str">
        <f>mergeValue(A197) &amp;"."&amp; mergeValue(B197)&amp;"."&amp; mergeValue(C197)&amp;"."&amp; mergeValue(D197)&amp;"."&amp; mergeValue(E197)</f>
        <v>1.1.1.1.1</v>
      </c>
      <c r="M197" s="1341"/>
      <c r="N197" s="1300" t="s">
        <v>83</v>
      </c>
      <c r="O197" s="1335"/>
      <c r="P197" s="1331">
        <v>1</v>
      </c>
      <c r="Q197" s="1382"/>
      <c r="R197" s="1300" t="s">
        <v>83</v>
      </c>
      <c r="S197" s="1335"/>
      <c r="T197" s="1331">
        <v>1</v>
      </c>
      <c r="U197" s="1382"/>
      <c r="V197" s="1300" t="s">
        <v>83</v>
      </c>
      <c r="W197" s="666"/>
      <c r="X197" s="655">
        <v>1</v>
      </c>
      <c r="Y197" s="1042"/>
      <c r="Z197" s="638"/>
      <c r="AA197" s="638"/>
      <c r="AB197" s="1310"/>
      <c r="AC197" s="1300" t="s">
        <v>83</v>
      </c>
      <c r="AD197" s="1310"/>
      <c r="AE197" s="1300" t="s">
        <v>83</v>
      </c>
      <c r="AF197" s="680"/>
      <c r="AG197" s="1328" t="s">
        <v>622</v>
      </c>
      <c r="AH197" s="683" t="str">
        <f>strCheckDate(Z198:AF198)</f>
        <v/>
      </c>
      <c r="AI197" s="686" t="str">
        <f>IF(AND(COUNTIF(AJ192:AJ192,AJ197)&gt;1,AJ197&lt;&gt;""),"ErrUnique:HasDoubleConn","")</f>
        <v/>
      </c>
      <c r="AJ197" s="686"/>
      <c r="AK197" s="686"/>
      <c r="AL197" s="686"/>
      <c r="AM197" s="686"/>
      <c r="AN197" s="686"/>
      <c r="AO197" s="683"/>
      <c r="AP197" s="683"/>
      <c r="AQ197" s="683"/>
      <c r="AR197" s="683"/>
    </row>
    <row r="198" spans="1:46" s="651" customFormat="1" ht="17.100000000000001" customHeight="1">
      <c r="A198" s="1304"/>
      <c r="B198" s="1304"/>
      <c r="C198" s="1304"/>
      <c r="D198" s="1304"/>
      <c r="E198" s="1304"/>
      <c r="F198" s="956"/>
      <c r="G198" s="965"/>
      <c r="H198" s="966"/>
      <c r="I198" s="967"/>
      <c r="J198" s="957"/>
      <c r="K198" s="1234"/>
      <c r="L198" s="1340"/>
      <c r="M198" s="1341"/>
      <c r="N198" s="1300"/>
      <c r="O198" s="1335"/>
      <c r="P198" s="1331"/>
      <c r="Q198" s="1382"/>
      <c r="R198" s="1300"/>
      <c r="S198" s="1335"/>
      <c r="T198" s="1331"/>
      <c r="U198" s="1382"/>
      <c r="V198" s="1300"/>
      <c r="W198" s="689"/>
      <c r="X198" s="670"/>
      <c r="Y198" s="670"/>
      <c r="Z198" s="672"/>
      <c r="AA198" s="572" t="str">
        <f>AB197 &amp; "-" &amp; AD197</f>
        <v>-</v>
      </c>
      <c r="AB198" s="1299"/>
      <c r="AC198" s="1300"/>
      <c r="AD198" s="1299"/>
      <c r="AE198" s="1300"/>
      <c r="AF198" s="639"/>
      <c r="AG198" s="1329"/>
      <c r="AH198" s="683"/>
      <c r="AI198" s="686"/>
      <c r="AJ198" s="686"/>
      <c r="AK198" s="686"/>
      <c r="AL198" s="686"/>
      <c r="AM198" s="686"/>
      <c r="AN198" s="686"/>
      <c r="AO198" s="683"/>
      <c r="AP198" s="683"/>
      <c r="AQ198" s="683"/>
      <c r="AR198" s="683"/>
    </row>
    <row r="199" spans="1:46" s="651" customFormat="1" ht="17.100000000000001" customHeight="1">
      <c r="A199" s="1304"/>
      <c r="B199" s="1304"/>
      <c r="C199" s="1304"/>
      <c r="D199" s="1304"/>
      <c r="E199" s="1304"/>
      <c r="F199" s="956"/>
      <c r="G199" s="965"/>
      <c r="H199" s="966"/>
      <c r="I199" s="967"/>
      <c r="J199" s="957"/>
      <c r="K199" s="1234"/>
      <c r="L199" s="1340"/>
      <c r="M199" s="1341"/>
      <c r="N199" s="1300"/>
      <c r="O199" s="1335"/>
      <c r="P199" s="1331"/>
      <c r="Q199" s="1382"/>
      <c r="R199" s="1300"/>
      <c r="S199" s="571"/>
      <c r="T199" s="664"/>
      <c r="U199" s="670"/>
      <c r="V199" s="671"/>
      <c r="W199" s="671"/>
      <c r="X199" s="671"/>
      <c r="Y199" s="671"/>
      <c r="Z199" s="672"/>
      <c r="AA199" s="672"/>
      <c r="AB199" s="673"/>
      <c r="AC199" s="669"/>
      <c r="AD199" s="669"/>
      <c r="AE199" s="673"/>
      <c r="AF199" s="669"/>
      <c r="AG199" s="1329"/>
      <c r="AH199" s="683"/>
      <c r="AI199" s="686"/>
      <c r="AJ199" s="686"/>
      <c r="AK199" s="686"/>
      <c r="AL199" s="686"/>
      <c r="AM199" s="686"/>
      <c r="AN199" s="686"/>
      <c r="AO199" s="683"/>
      <c r="AP199" s="683"/>
      <c r="AQ199" s="683"/>
      <c r="AR199" s="683"/>
    </row>
    <row r="200" spans="1:46" s="651" customFormat="1" ht="17.100000000000001" customHeight="1">
      <c r="A200" s="1304"/>
      <c r="B200" s="1304"/>
      <c r="C200" s="1304"/>
      <c r="D200" s="1304"/>
      <c r="E200" s="1304"/>
      <c r="F200" s="956"/>
      <c r="G200" s="965"/>
      <c r="H200" s="966"/>
      <c r="I200" s="967"/>
      <c r="J200" s="957"/>
      <c r="K200" s="1234"/>
      <c r="L200" s="1340"/>
      <c r="M200" s="1341"/>
      <c r="N200" s="1300"/>
      <c r="O200" s="674"/>
      <c r="P200" s="676"/>
      <c r="Q200" s="675"/>
      <c r="R200" s="671"/>
      <c r="S200" s="671"/>
      <c r="T200" s="671"/>
      <c r="U200" s="671"/>
      <c r="V200" s="671"/>
      <c r="W200" s="671"/>
      <c r="X200" s="671"/>
      <c r="Y200" s="671"/>
      <c r="Z200" s="672"/>
      <c r="AA200" s="672"/>
      <c r="AB200" s="673"/>
      <c r="AC200" s="669"/>
      <c r="AD200" s="669"/>
      <c r="AE200" s="673"/>
      <c r="AF200" s="669"/>
      <c r="AG200" s="1329"/>
      <c r="AH200" s="683"/>
      <c r="AI200" s="686"/>
      <c r="AJ200" s="686"/>
      <c r="AK200" s="686"/>
      <c r="AL200" s="686"/>
      <c r="AM200" s="686"/>
      <c r="AN200" s="686"/>
      <c r="AO200" s="683"/>
      <c r="AP200" s="683"/>
      <c r="AQ200" s="683"/>
      <c r="AR200" s="683"/>
    </row>
    <row r="201" spans="1:46" s="650" customFormat="1" ht="15" customHeight="1">
      <c r="A201" s="1304"/>
      <c r="B201" s="1304"/>
      <c r="C201" s="1304"/>
      <c r="D201" s="1304"/>
      <c r="E201" s="964"/>
      <c r="F201" s="958"/>
      <c r="G201" s="960"/>
      <c r="H201" s="958"/>
      <c r="I201" s="967"/>
      <c r="J201" s="957"/>
      <c r="K201" s="951"/>
      <c r="L201" s="654"/>
      <c r="M201" s="663" t="s">
        <v>5</v>
      </c>
      <c r="N201" s="663"/>
      <c r="O201" s="663"/>
      <c r="P201" s="663"/>
      <c r="Q201" s="663"/>
      <c r="R201" s="663"/>
      <c r="S201" s="663"/>
      <c r="T201" s="663"/>
      <c r="U201" s="663"/>
      <c r="V201" s="663"/>
      <c r="W201" s="663"/>
      <c r="X201" s="663"/>
      <c r="Y201" s="663"/>
      <c r="Z201" s="663"/>
      <c r="AA201" s="663"/>
      <c r="AB201" s="663"/>
      <c r="AC201" s="663"/>
      <c r="AD201" s="663"/>
      <c r="AE201" s="663"/>
      <c r="AF201" s="663"/>
      <c r="AG201" s="1330"/>
      <c r="AH201" s="685"/>
      <c r="AI201" s="685"/>
      <c r="AJ201" s="687"/>
      <c r="AK201" s="687"/>
      <c r="AL201" s="687"/>
      <c r="AM201" s="687"/>
      <c r="AN201" s="687"/>
      <c r="AO201" s="685"/>
      <c r="AP201" s="685"/>
      <c r="AQ201" s="685"/>
      <c r="AR201" s="685"/>
    </row>
    <row r="202" spans="1:46" s="650" customFormat="1" ht="15" customHeight="1">
      <c r="A202" s="1304"/>
      <c r="B202" s="1304"/>
      <c r="C202" s="1304"/>
      <c r="D202" s="964"/>
      <c r="E202" s="964"/>
      <c r="F202" s="958"/>
      <c r="G202" s="965"/>
      <c r="H202" s="958"/>
      <c r="I202" s="951"/>
      <c r="J202" s="942"/>
      <c r="K202" s="951"/>
      <c r="L202" s="654"/>
      <c r="M202" s="662" t="s">
        <v>16</v>
      </c>
      <c r="N202" s="662"/>
      <c r="O202" s="662"/>
      <c r="P202" s="662"/>
      <c r="Q202" s="662"/>
      <c r="R202" s="662"/>
      <c r="S202" s="662"/>
      <c r="T202" s="662"/>
      <c r="U202" s="662"/>
      <c r="V202" s="662"/>
      <c r="W202" s="662"/>
      <c r="X202" s="662"/>
      <c r="Y202" s="662"/>
      <c r="Z202" s="662"/>
      <c r="AA202" s="662"/>
      <c r="AB202" s="662"/>
      <c r="AC202" s="662"/>
      <c r="AD202" s="662"/>
      <c r="AE202" s="662"/>
      <c r="AF202" s="669"/>
      <c r="AG202" s="665"/>
      <c r="AH202" s="685"/>
      <c r="AI202" s="685"/>
      <c r="AJ202" s="687"/>
      <c r="AK202" s="687"/>
      <c r="AL202" s="687"/>
      <c r="AM202" s="687"/>
      <c r="AN202" s="687"/>
      <c r="AO202" s="685"/>
      <c r="AP202" s="685"/>
      <c r="AQ202" s="685"/>
      <c r="AR202" s="685"/>
    </row>
    <row r="203" spans="1:46" s="650" customFormat="1" ht="15" customHeight="1">
      <c r="A203" s="1304"/>
      <c r="B203" s="1304"/>
      <c r="C203" s="964"/>
      <c r="D203" s="964"/>
      <c r="E203" s="964"/>
      <c r="F203" s="958"/>
      <c r="G203" s="965"/>
      <c r="H203" s="958"/>
      <c r="I203" s="951"/>
      <c r="J203" s="942"/>
      <c r="K203" s="951"/>
      <c r="L203" s="654"/>
      <c r="M203" s="661" t="s">
        <v>17</v>
      </c>
      <c r="N203" s="661"/>
      <c r="O203" s="661"/>
      <c r="P203" s="661"/>
      <c r="Q203" s="661"/>
      <c r="R203" s="661"/>
      <c r="S203" s="661"/>
      <c r="T203" s="661"/>
      <c r="U203" s="661"/>
      <c r="V203" s="661"/>
      <c r="W203" s="661"/>
      <c r="X203" s="661"/>
      <c r="Y203" s="661"/>
      <c r="Z203" s="657"/>
      <c r="AA203" s="657"/>
      <c r="AB203" s="673"/>
      <c r="AC203" s="669"/>
      <c r="AD203" s="668"/>
      <c r="AE203" s="661"/>
      <c r="AF203" s="669"/>
      <c r="AG203" s="665"/>
      <c r="AH203" s="685"/>
      <c r="AI203" s="685"/>
      <c r="AJ203" s="685"/>
      <c r="AK203" s="685"/>
      <c r="AL203" s="685"/>
      <c r="AM203" s="685"/>
      <c r="AN203" s="685"/>
      <c r="AO203" s="685"/>
      <c r="AP203" s="685"/>
      <c r="AQ203" s="685"/>
      <c r="AR203" s="685"/>
    </row>
    <row r="204" spans="1:46" s="650" customFormat="1" ht="15" customHeight="1">
      <c r="A204" s="1304"/>
      <c r="B204" s="964"/>
      <c r="C204" s="964"/>
      <c r="D204" s="964"/>
      <c r="E204" s="964"/>
      <c r="F204" s="958"/>
      <c r="G204" s="965"/>
      <c r="H204" s="958"/>
      <c r="I204" s="951"/>
      <c r="J204" s="942"/>
      <c r="K204" s="951"/>
      <c r="L204" s="654"/>
      <c r="M204" s="664" t="s">
        <v>18</v>
      </c>
      <c r="N204" s="664"/>
      <c r="O204" s="664"/>
      <c r="P204" s="664"/>
      <c r="Q204" s="664"/>
      <c r="R204" s="664"/>
      <c r="S204" s="664"/>
      <c r="T204" s="664"/>
      <c r="U204" s="664"/>
      <c r="V204" s="664"/>
      <c r="W204" s="664"/>
      <c r="X204" s="664"/>
      <c r="Y204" s="664"/>
      <c r="Z204" s="657"/>
      <c r="AA204" s="657"/>
      <c r="AB204" s="673"/>
      <c r="AC204" s="669"/>
      <c r="AD204" s="668"/>
      <c r="AE204" s="661"/>
      <c r="AF204" s="669"/>
      <c r="AG204" s="665"/>
      <c r="AH204" s="685"/>
      <c r="AI204" s="685"/>
      <c r="AJ204" s="685"/>
      <c r="AK204" s="685"/>
      <c r="AL204" s="685"/>
      <c r="AM204" s="685"/>
      <c r="AN204" s="685"/>
      <c r="AO204" s="685"/>
      <c r="AP204" s="685"/>
      <c r="AQ204" s="685"/>
      <c r="AR204" s="685"/>
    </row>
    <row r="205" spans="1:46" s="650" customFormat="1" ht="15" customHeight="1">
      <c r="A205" s="937"/>
      <c r="B205" s="937"/>
      <c r="C205" s="937"/>
      <c r="D205" s="937"/>
      <c r="E205" s="937"/>
      <c r="F205" s="937"/>
      <c r="G205" s="950"/>
      <c r="H205" s="951"/>
      <c r="I205" s="941"/>
      <c r="J205" s="942"/>
      <c r="K205" s="937"/>
      <c r="L205" s="654"/>
      <c r="M205" s="670" t="s">
        <v>308</v>
      </c>
      <c r="N205" s="670"/>
      <c r="O205" s="670"/>
      <c r="P205" s="670"/>
      <c r="Q205" s="670"/>
      <c r="R205" s="670"/>
      <c r="S205" s="670"/>
      <c r="T205" s="670"/>
      <c r="U205" s="670"/>
      <c r="V205" s="670"/>
      <c r="W205" s="670"/>
      <c r="X205" s="670"/>
      <c r="Y205" s="670"/>
      <c r="Z205" s="657"/>
      <c r="AA205" s="657"/>
      <c r="AB205" s="673"/>
      <c r="AC205" s="669"/>
      <c r="AD205" s="668"/>
      <c r="AE205" s="661"/>
      <c r="AF205" s="669"/>
      <c r="AG205" s="665"/>
      <c r="AH205" s="685"/>
      <c r="AI205" s="685"/>
      <c r="AJ205" s="685"/>
      <c r="AK205" s="685"/>
      <c r="AL205" s="685"/>
      <c r="AM205" s="685"/>
      <c r="AN205" s="685"/>
      <c r="AO205" s="685"/>
      <c r="AP205" s="685"/>
      <c r="AQ205" s="685"/>
      <c r="AR205" s="685"/>
    </row>
    <row r="206" spans="1:46" ht="15" customHeight="1">
      <c r="G206" s="149"/>
      <c r="H206" s="150"/>
      <c r="I206" s="150"/>
      <c r="J206" s="80"/>
      <c r="K206" s="150"/>
      <c r="L206" s="150"/>
      <c r="M206" s="150"/>
      <c r="N206" s="150"/>
      <c r="O206" s="150"/>
      <c r="P206" s="150"/>
      <c r="Q206" s="150"/>
      <c r="R206" s="150"/>
      <c r="S206" s="150"/>
      <c r="T206" s="150"/>
      <c r="U206" s="150"/>
      <c r="V206" s="150"/>
      <c r="W206" s="150"/>
      <c r="X206" s="150"/>
      <c r="Y206" s="150"/>
      <c r="Z206" s="150"/>
      <c r="AA206" s="150"/>
      <c r="AB206" s="150"/>
      <c r="AC206" s="150"/>
      <c r="AD206" s="150"/>
      <c r="AE206" s="150"/>
      <c r="AF206" s="150"/>
      <c r="AG206" s="150"/>
      <c r="AH206" s="150"/>
      <c r="AI206" s="150"/>
      <c r="AJ206" s="150"/>
      <c r="AK206" s="196"/>
      <c r="AL206" s="196"/>
      <c r="AM206" s="196"/>
      <c r="AN206" s="196"/>
      <c r="AO206" s="196"/>
      <c r="AP206" s="196"/>
      <c r="AQ206" s="196"/>
      <c r="AR206" s="196"/>
      <c r="AS206" s="196"/>
      <c r="AT206" s="196"/>
    </row>
    <row r="207" spans="1:46" ht="15" customHeight="1">
      <c r="G207" s="149"/>
      <c r="H207" s="150"/>
      <c r="I207" s="150"/>
      <c r="J207" s="80"/>
      <c r="K207" s="150"/>
      <c r="L207" s="150"/>
      <c r="M207" s="150"/>
      <c r="N207" s="150"/>
      <c r="O207" s="150"/>
      <c r="P207" s="150"/>
      <c r="Q207" s="1306"/>
      <c r="R207" s="150"/>
      <c r="S207" s="150"/>
      <c r="T207" s="150"/>
      <c r="U207" s="1306"/>
      <c r="V207" s="150"/>
      <c r="W207" s="150"/>
      <c r="X207" s="150"/>
      <c r="Y207" s="1039"/>
      <c r="Z207" s="150"/>
      <c r="AA207" s="150"/>
      <c r="AB207" s="150"/>
      <c r="AC207" s="150"/>
      <c r="AD207" s="150"/>
      <c r="AE207" s="150"/>
      <c r="AF207" s="150"/>
      <c r="AG207" s="150"/>
      <c r="AH207" s="150"/>
      <c r="AI207" s="150"/>
      <c r="AJ207" s="150"/>
      <c r="AK207" s="196"/>
      <c r="AL207" s="196"/>
      <c r="AM207" s="196"/>
      <c r="AN207" s="196"/>
      <c r="AO207" s="196"/>
      <c r="AP207" s="196"/>
      <c r="AQ207" s="196"/>
      <c r="AR207" s="196"/>
      <c r="AS207" s="196"/>
      <c r="AT207" s="196"/>
    </row>
    <row r="208" spans="1:46" ht="15" customHeight="1">
      <c r="G208" s="149"/>
      <c r="H208" s="150"/>
      <c r="I208" s="150"/>
      <c r="J208" s="80"/>
      <c r="K208" s="150"/>
      <c r="L208" s="150"/>
      <c r="M208" s="150"/>
      <c r="N208" s="150"/>
      <c r="O208" s="150"/>
      <c r="P208" s="150"/>
      <c r="Q208" s="1306"/>
      <c r="R208" s="150"/>
      <c r="S208" s="150"/>
      <c r="T208" s="150"/>
      <c r="U208" s="1306"/>
      <c r="V208" s="150"/>
      <c r="W208" s="150"/>
      <c r="X208" s="150"/>
      <c r="Y208" s="150"/>
      <c r="Z208" s="150"/>
      <c r="AA208" s="150"/>
      <c r="AB208" s="150"/>
      <c r="AC208" s="150"/>
    </row>
    <row r="209" spans="1:83" ht="15" customHeight="1">
      <c r="G209" s="149"/>
      <c r="H209" s="150"/>
      <c r="I209" s="150"/>
      <c r="J209" s="80"/>
      <c r="K209" s="150"/>
      <c r="L209" s="150"/>
      <c r="M209" s="150"/>
      <c r="N209" s="150"/>
      <c r="O209" s="150"/>
      <c r="Q209" s="1306"/>
      <c r="V209" s="150"/>
      <c r="W209" s="150"/>
      <c r="X209" s="150"/>
      <c r="Z209" s="150"/>
      <c r="AA209" s="150"/>
      <c r="AB209" s="150"/>
      <c r="AC209" s="693"/>
      <c r="AD209" s="150"/>
    </row>
    <row r="210" spans="1:83" ht="15" customHeight="1">
      <c r="G210" s="149"/>
      <c r="H210" s="150"/>
      <c r="I210" s="150"/>
      <c r="J210" s="80"/>
      <c r="K210" s="150"/>
      <c r="L210" s="150"/>
      <c r="M210" s="150"/>
      <c r="N210" s="150"/>
      <c r="O210" s="150"/>
      <c r="Q210" s="217"/>
      <c r="Y210" s="150"/>
      <c r="Z210" s="150"/>
      <c r="AA210" s="150"/>
      <c r="AB210" s="150"/>
      <c r="AC210" s="150"/>
      <c r="AD210" s="150"/>
      <c r="AE210" s="150"/>
    </row>
    <row r="211" spans="1:83" ht="15" customHeight="1">
      <c r="A211" s="694"/>
      <c r="B211" s="694"/>
      <c r="C211" s="694"/>
      <c r="D211" s="694"/>
      <c r="E211" s="694"/>
      <c r="F211" s="694"/>
      <c r="G211" s="697"/>
      <c r="H211" s="698"/>
      <c r="I211" s="698"/>
      <c r="J211" s="695"/>
      <c r="K211" s="698"/>
      <c r="L211" s="698"/>
      <c r="M211" s="698"/>
      <c r="N211" s="1369" t="s">
        <v>84</v>
      </c>
      <c r="O211" s="1335"/>
      <c r="P211" s="1331">
        <v>1</v>
      </c>
      <c r="Q211" s="1370"/>
      <c r="R211" s="1300" t="s">
        <v>83</v>
      </c>
      <c r="S211" s="1404"/>
      <c r="T211" s="1380">
        <v>1</v>
      </c>
      <c r="U211" s="1307"/>
      <c r="V211" s="1300" t="s">
        <v>83</v>
      </c>
      <c r="W211" s="785"/>
      <c r="X211" s="701">
        <v>1</v>
      </c>
      <c r="Y211" s="1039"/>
      <c r="Z211" s="698"/>
      <c r="AA211" s="698"/>
      <c r="AB211" s="698"/>
      <c r="AC211" s="698"/>
      <c r="AD211" s="698"/>
      <c r="AE211" s="694"/>
      <c r="AF211" s="692"/>
      <c r="AG211" s="692"/>
      <c r="AH211" s="692"/>
      <c r="AI211" s="692"/>
      <c r="AJ211" s="692"/>
      <c r="AK211" s="692"/>
      <c r="AL211" s="692"/>
      <c r="AM211" s="692"/>
      <c r="AN211" s="692"/>
      <c r="AO211" s="692"/>
      <c r="AP211" s="692"/>
      <c r="AQ211" s="692"/>
      <c r="AR211" s="692"/>
      <c r="AS211" s="692"/>
      <c r="AT211" s="692"/>
      <c r="AU211" s="692"/>
      <c r="AV211" s="692"/>
      <c r="AW211" s="692"/>
      <c r="AX211" s="692"/>
      <c r="AY211" s="692"/>
      <c r="AZ211" s="692"/>
      <c r="BA211" s="692"/>
      <c r="BB211" s="692"/>
      <c r="BC211" s="692"/>
      <c r="BD211" s="692"/>
      <c r="BE211" s="692"/>
      <c r="BF211" s="692"/>
      <c r="BG211" s="692"/>
      <c r="BH211" s="692"/>
      <c r="BI211" s="692"/>
      <c r="BJ211" s="692"/>
      <c r="BK211" s="692"/>
      <c r="BL211" s="692"/>
      <c r="BM211" s="692"/>
      <c r="BN211" s="692"/>
      <c r="BO211" s="692"/>
      <c r="BP211" s="692"/>
      <c r="BQ211" s="692"/>
      <c r="BR211" s="692"/>
      <c r="BS211" s="692"/>
      <c r="BT211" s="692"/>
      <c r="BU211" s="692"/>
      <c r="BV211" s="692"/>
      <c r="BW211" s="692"/>
      <c r="BX211" s="692"/>
      <c r="BY211" s="692"/>
      <c r="BZ211" s="692"/>
      <c r="CA211" s="692"/>
      <c r="CB211" s="692"/>
      <c r="CC211" s="692"/>
      <c r="CD211" s="692"/>
      <c r="CE211" s="692"/>
    </row>
    <row r="212" spans="1:83" ht="15" customHeight="1">
      <c r="A212" s="694"/>
      <c r="B212" s="694"/>
      <c r="C212" s="694"/>
      <c r="D212" s="694"/>
      <c r="E212" s="694"/>
      <c r="F212" s="694"/>
      <c r="G212" s="697"/>
      <c r="H212" s="698"/>
      <c r="I212" s="698"/>
      <c r="J212" s="695"/>
      <c r="K212" s="698"/>
      <c r="L212" s="698"/>
      <c r="M212" s="698"/>
      <c r="N212" s="1369"/>
      <c r="O212" s="1335"/>
      <c r="P212" s="1331"/>
      <c r="Q212" s="1370"/>
      <c r="R212" s="1300"/>
      <c r="S212" s="1405"/>
      <c r="T212" s="1381"/>
      <c r="U212" s="1307"/>
      <c r="V212" s="1300"/>
      <c r="W212" s="699"/>
      <c r="X212" s="699"/>
      <c r="Y212" s="699" t="s">
        <v>627</v>
      </c>
      <c r="Z212" s="698"/>
      <c r="AA212" s="698"/>
      <c r="AB212" s="698"/>
      <c r="AC212" s="698"/>
      <c r="AD212" s="698"/>
      <c r="AE212" s="698"/>
      <c r="AF212" s="692"/>
      <c r="AG212" s="692"/>
      <c r="AH212" s="692"/>
      <c r="AI212" s="692"/>
      <c r="AJ212" s="692"/>
      <c r="AK212" s="692"/>
      <c r="AL212" s="692"/>
      <c r="AM212" s="692"/>
      <c r="AN212" s="692"/>
      <c r="AO212" s="692"/>
      <c r="AP212" s="692"/>
      <c r="AQ212" s="692"/>
      <c r="AR212" s="692"/>
      <c r="AS212" s="692"/>
      <c r="AT212" s="692"/>
      <c r="AU212" s="692"/>
      <c r="AV212" s="692"/>
      <c r="AW212" s="692"/>
      <c r="AX212" s="692"/>
      <c r="AY212" s="692"/>
      <c r="AZ212" s="692"/>
      <c r="BA212" s="692"/>
      <c r="BB212" s="692"/>
      <c r="BC212" s="692"/>
      <c r="BD212" s="692"/>
      <c r="BE212" s="692"/>
      <c r="BF212" s="692"/>
      <c r="BG212" s="692"/>
      <c r="BH212" s="692"/>
      <c r="BI212" s="692"/>
      <c r="BJ212" s="692"/>
      <c r="BK212" s="692"/>
      <c r="BL212" s="692"/>
      <c r="BM212" s="692"/>
      <c r="BN212" s="692"/>
      <c r="BO212" s="692"/>
      <c r="BP212" s="692"/>
      <c r="BQ212" s="692"/>
      <c r="BR212" s="692"/>
      <c r="BS212" s="692"/>
      <c r="BT212" s="692"/>
      <c r="BU212" s="692"/>
      <c r="BV212" s="692"/>
      <c r="BW212" s="692"/>
      <c r="BX212" s="692"/>
      <c r="BY212" s="692"/>
      <c r="BZ212" s="692"/>
      <c r="CA212" s="692"/>
      <c r="CB212" s="692"/>
      <c r="CC212" s="692"/>
      <c r="CD212" s="692"/>
      <c r="CE212" s="692"/>
    </row>
    <row r="213" spans="1:83" ht="15" customHeight="1">
      <c r="A213" s="694"/>
      <c r="B213" s="694"/>
      <c r="C213" s="694"/>
      <c r="D213" s="694"/>
      <c r="E213" s="694"/>
      <c r="F213" s="694"/>
      <c r="G213" s="697"/>
      <c r="H213" s="698"/>
      <c r="I213" s="698"/>
      <c r="J213" s="695"/>
      <c r="K213" s="698"/>
      <c r="L213" s="698"/>
      <c r="M213" s="698"/>
      <c r="N213" s="1369"/>
      <c r="O213" s="1335"/>
      <c r="P213" s="1331"/>
      <c r="Q213" s="1370"/>
      <c r="R213" s="1300"/>
      <c r="S213" s="696"/>
      <c r="T213" s="696"/>
      <c r="U213" s="699" t="s">
        <v>628</v>
      </c>
      <c r="V213" s="784"/>
      <c r="W213" s="700"/>
      <c r="X213" s="700"/>
      <c r="Y213" s="700"/>
      <c r="Z213" s="698"/>
      <c r="AA213" s="698"/>
      <c r="AB213" s="698"/>
      <c r="AC213" s="698"/>
      <c r="AD213" s="698"/>
      <c r="AE213" s="698"/>
      <c r="AF213" s="692"/>
      <c r="AG213" s="692"/>
      <c r="AH213" s="692"/>
      <c r="AI213" s="692"/>
      <c r="AJ213" s="692"/>
      <c r="AK213" s="692"/>
      <c r="AL213" s="692"/>
      <c r="AM213" s="692"/>
      <c r="AN213" s="692"/>
      <c r="AO213" s="692"/>
      <c r="AP213" s="692"/>
      <c r="AQ213" s="692"/>
      <c r="AR213" s="692"/>
      <c r="AS213" s="692"/>
      <c r="AT213" s="692"/>
      <c r="AU213" s="692"/>
      <c r="AV213" s="692"/>
      <c r="AW213" s="692"/>
      <c r="AX213" s="692"/>
      <c r="AY213" s="692"/>
      <c r="AZ213" s="692"/>
      <c r="BA213" s="692"/>
      <c r="BB213" s="692"/>
      <c r="BC213" s="692"/>
      <c r="BD213" s="692"/>
      <c r="BE213" s="692"/>
      <c r="BF213" s="692"/>
      <c r="BG213" s="692"/>
      <c r="BH213" s="692"/>
      <c r="BI213" s="692"/>
      <c r="BJ213" s="692"/>
      <c r="BK213" s="692"/>
      <c r="BL213" s="692"/>
      <c r="BM213" s="692"/>
      <c r="BN213" s="692"/>
      <c r="BO213" s="692"/>
      <c r="BP213" s="692"/>
      <c r="BQ213" s="692"/>
      <c r="BR213" s="692"/>
      <c r="BS213" s="692"/>
      <c r="BT213" s="692"/>
      <c r="BU213" s="692"/>
      <c r="BV213" s="692"/>
      <c r="BW213" s="692"/>
      <c r="BX213" s="692"/>
      <c r="BY213" s="692"/>
      <c r="BZ213" s="692"/>
      <c r="CA213" s="692"/>
      <c r="CB213" s="692"/>
      <c r="CC213" s="692"/>
      <c r="CD213" s="692"/>
      <c r="CE213" s="692"/>
    </row>
    <row r="214" spans="1:83" ht="15" customHeight="1">
      <c r="A214" s="694"/>
      <c r="B214" s="694"/>
      <c r="C214" s="694"/>
      <c r="D214" s="694"/>
      <c r="E214" s="694"/>
      <c r="F214" s="694"/>
      <c r="G214" s="697"/>
      <c r="H214" s="698"/>
      <c r="I214" s="698"/>
      <c r="J214" s="695"/>
      <c r="K214" s="698"/>
      <c r="L214" s="698"/>
      <c r="M214" s="698"/>
      <c r="N214" s="1300"/>
      <c r="O214" s="782"/>
      <c r="P214" s="782"/>
      <c r="Q214" s="783"/>
      <c r="R214" s="784"/>
      <c r="S214" s="700"/>
      <c r="T214" s="700"/>
      <c r="U214" s="700"/>
      <c r="V214" s="700"/>
      <c r="W214" s="700"/>
      <c r="X214" s="700"/>
      <c r="Y214" s="700"/>
      <c r="Z214" s="698"/>
      <c r="AA214" s="698"/>
      <c r="AB214" s="698"/>
      <c r="AC214" s="698"/>
      <c r="AD214" s="698"/>
      <c r="AE214" s="698"/>
      <c r="AF214" s="692"/>
      <c r="AG214" s="692"/>
      <c r="AH214" s="692"/>
      <c r="AI214" s="692"/>
      <c r="AJ214" s="692"/>
      <c r="AK214" s="692"/>
      <c r="AL214" s="692"/>
      <c r="AM214" s="692"/>
      <c r="AN214" s="692"/>
      <c r="AO214" s="692"/>
      <c r="AP214" s="692"/>
      <c r="AQ214" s="692"/>
      <c r="AR214" s="692"/>
      <c r="AS214" s="692"/>
      <c r="AT214" s="692"/>
      <c r="AU214" s="692"/>
      <c r="AV214" s="692"/>
      <c r="AW214" s="692"/>
      <c r="AX214" s="692"/>
      <c r="AY214" s="692"/>
      <c r="AZ214" s="692"/>
      <c r="BA214" s="692"/>
      <c r="BB214" s="692"/>
      <c r="BC214" s="692"/>
      <c r="BD214" s="692"/>
      <c r="BE214" s="692"/>
      <c r="BF214" s="692"/>
      <c r="BG214" s="692"/>
      <c r="BH214" s="692"/>
      <c r="BI214" s="692"/>
      <c r="BJ214" s="692"/>
      <c r="BK214" s="692"/>
      <c r="BL214" s="692"/>
      <c r="BM214" s="692"/>
      <c r="BN214" s="692"/>
      <c r="BO214" s="692"/>
      <c r="BP214" s="692"/>
      <c r="BQ214" s="692"/>
      <c r="BR214" s="692"/>
      <c r="BS214" s="692"/>
      <c r="BT214" s="692"/>
      <c r="BU214" s="692"/>
      <c r="BV214" s="692"/>
      <c r="BW214" s="692"/>
      <c r="BX214" s="692"/>
      <c r="BY214" s="692"/>
      <c r="BZ214" s="692"/>
      <c r="CA214" s="692"/>
      <c r="CB214" s="692"/>
      <c r="CC214" s="692"/>
      <c r="CD214" s="692"/>
      <c r="CE214" s="692"/>
    </row>
    <row r="216" spans="1:83" s="35" customFormat="1" ht="17.100000000000001" customHeight="1">
      <c r="A216" s="92"/>
      <c r="B216" s="92"/>
      <c r="C216" s="81"/>
      <c r="D216" s="144"/>
      <c r="E216" s="163"/>
      <c r="F216" s="165"/>
      <c r="G216" s="165"/>
      <c r="H216" s="164"/>
      <c r="I216" s="164"/>
      <c r="J216" s="164"/>
      <c r="K216" s="164"/>
      <c r="L216" s="164"/>
      <c r="M216" s="164"/>
      <c r="N216" s="164"/>
      <c r="O216" s="164"/>
      <c r="P216" s="164"/>
      <c r="Q216" s="164"/>
      <c r="R216" s="164"/>
      <c r="S216" s="164"/>
      <c r="T216" s="146"/>
      <c r="U216" s="146"/>
      <c r="V216" s="146"/>
      <c r="W216" s="166"/>
      <c r="X216" s="166"/>
    </row>
    <row r="217" spans="1:83" s="705" customFormat="1" ht="18.75" customHeight="1">
      <c r="X217" s="685"/>
      <c r="Y217" s="685"/>
      <c r="Z217" s="685"/>
      <c r="AA217" s="685"/>
      <c r="AB217" s="685"/>
      <c r="AC217" s="685"/>
      <c r="AD217" s="685"/>
      <c r="AE217" s="685"/>
      <c r="AF217" s="685"/>
      <c r="AG217" s="685"/>
      <c r="AH217" s="685"/>
      <c r="AI217" s="685"/>
      <c r="AJ217" s="685"/>
    </row>
    <row r="218" spans="1:83" s="34" customFormat="1" ht="17.100000000000001" customHeight="1">
      <c r="G218" s="34" t="s">
        <v>12</v>
      </c>
      <c r="I218" s="34" t="s">
        <v>652</v>
      </c>
      <c r="V218" s="151"/>
      <c r="X218" s="209"/>
      <c r="Y218" s="209"/>
      <c r="Z218" s="209"/>
      <c r="AA218" s="209"/>
      <c r="AB218" s="209"/>
      <c r="AC218" s="209"/>
      <c r="AD218" s="209"/>
      <c r="AE218" s="209"/>
      <c r="AF218" s="209"/>
      <c r="AG218" s="209"/>
      <c r="AH218" s="209"/>
      <c r="AI218" s="209"/>
      <c r="AJ218" s="209"/>
    </row>
    <row r="219" spans="1:83" s="705" customFormat="1" ht="17.100000000000001" customHeight="1">
      <c r="L219" s="116"/>
      <c r="M219" s="116"/>
      <c r="N219" s="116"/>
      <c r="O219" s="116"/>
      <c r="P219" s="116"/>
      <c r="Q219" s="116"/>
      <c r="R219" s="116"/>
      <c r="S219" s="116"/>
      <c r="T219" s="116"/>
      <c r="U219" s="116"/>
      <c r="V219" s="116"/>
      <c r="W219" s="116"/>
      <c r="X219" s="685"/>
      <c r="Y219" s="685"/>
      <c r="Z219" s="685"/>
      <c r="AA219" s="685"/>
      <c r="AB219" s="685"/>
      <c r="AC219" s="685"/>
      <c r="AD219" s="685"/>
      <c r="AE219" s="685"/>
      <c r="AF219" s="685"/>
      <c r="AG219" s="685"/>
      <c r="AH219" s="685"/>
      <c r="AI219" s="685"/>
      <c r="AJ219" s="685"/>
    </row>
    <row r="220" spans="1:83" s="751" customFormat="1" ht="22.5">
      <c r="A220" s="1304">
        <v>1</v>
      </c>
      <c r="B220" s="831"/>
      <c r="C220" s="831"/>
      <c r="D220" s="831"/>
      <c r="E220" s="832"/>
      <c r="F220" s="833"/>
      <c r="G220" s="833"/>
      <c r="H220" s="833"/>
      <c r="I220" s="834"/>
      <c r="J220" s="829"/>
      <c r="K220" s="836"/>
      <c r="L220" s="744">
        <f>mergeValue(A220)</f>
        <v>1</v>
      </c>
      <c r="M220" s="610" t="s">
        <v>19</v>
      </c>
      <c r="N220" s="615"/>
      <c r="O220" s="1371"/>
      <c r="P220" s="1372"/>
      <c r="Q220" s="1372"/>
      <c r="R220" s="1372"/>
      <c r="S220" s="1372"/>
      <c r="T220" s="1372"/>
      <c r="U220" s="1372"/>
      <c r="V220" s="1373"/>
      <c r="W220" s="1129" t="s">
        <v>718</v>
      </c>
      <c r="X220" s="759"/>
      <c r="Y220" s="777"/>
      <c r="Z220" s="777" t="str">
        <f t="shared" ref="Z220:Z233" si="3">IF(M220="","",M220 )</f>
        <v>Наименование тарифа</v>
      </c>
      <c r="AA220" s="777"/>
      <c r="AB220" s="777"/>
      <c r="AC220" s="777"/>
      <c r="AD220" s="759"/>
      <c r="AE220" s="759"/>
      <c r="AF220" s="759"/>
      <c r="AG220" s="759"/>
      <c r="AH220" s="759"/>
      <c r="AI220" s="759"/>
      <c r="AJ220" s="759"/>
    </row>
    <row r="221" spans="1:83" s="751" customFormat="1" ht="22.5">
      <c r="A221" s="1304"/>
      <c r="B221" s="1304">
        <v>1</v>
      </c>
      <c r="C221" s="831"/>
      <c r="D221" s="831"/>
      <c r="E221" s="833"/>
      <c r="F221" s="833"/>
      <c r="G221" s="833"/>
      <c r="H221" s="833"/>
      <c r="I221" s="828"/>
      <c r="J221" s="827"/>
      <c r="K221" s="830"/>
      <c r="L221" s="744" t="str">
        <f>mergeValue(A221) &amp;"."&amp; mergeValue(B221)</f>
        <v>1.1</v>
      </c>
      <c r="M221" s="658" t="s">
        <v>15</v>
      </c>
      <c r="N221" s="615"/>
      <c r="O221" s="1371"/>
      <c r="P221" s="1372"/>
      <c r="Q221" s="1372"/>
      <c r="R221" s="1372"/>
      <c r="S221" s="1372"/>
      <c r="T221" s="1372"/>
      <c r="U221" s="1372"/>
      <c r="V221" s="1373"/>
      <c r="W221" s="1129" t="s">
        <v>459</v>
      </c>
      <c r="X221" s="759"/>
      <c r="Y221" s="777"/>
      <c r="Z221" s="777" t="str">
        <f t="shared" si="3"/>
        <v>Территория действия тарифа</v>
      </c>
      <c r="AA221" s="777"/>
      <c r="AB221" s="777"/>
      <c r="AC221" s="777"/>
      <c r="AD221" s="759"/>
      <c r="AE221" s="759"/>
      <c r="AF221" s="759"/>
      <c r="AG221" s="759"/>
      <c r="AH221" s="759"/>
      <c r="AI221" s="759"/>
      <c r="AJ221" s="759"/>
    </row>
    <row r="222" spans="1:83" s="751" customFormat="1" ht="22.5">
      <c r="A222" s="1304"/>
      <c r="B222" s="1304"/>
      <c r="C222" s="1304">
        <v>1</v>
      </c>
      <c r="D222" s="831"/>
      <c r="E222" s="833"/>
      <c r="F222" s="833"/>
      <c r="G222" s="833"/>
      <c r="H222" s="833"/>
      <c r="I222" s="835"/>
      <c r="J222" s="827"/>
      <c r="K222" s="830"/>
      <c r="L222" s="744" t="str">
        <f>mergeValue(A222) &amp;"."&amp; mergeValue(B222)&amp;"."&amp; mergeValue(C222)</f>
        <v>1.1.1</v>
      </c>
      <c r="M222" s="659" t="s">
        <v>7</v>
      </c>
      <c r="N222" s="615"/>
      <c r="O222" s="1371"/>
      <c r="P222" s="1372"/>
      <c r="Q222" s="1372"/>
      <c r="R222" s="1372"/>
      <c r="S222" s="1372"/>
      <c r="T222" s="1372"/>
      <c r="U222" s="1372"/>
      <c r="V222" s="1373"/>
      <c r="W222" s="1129" t="s">
        <v>600</v>
      </c>
      <c r="X222" s="759"/>
      <c r="Y222" s="777"/>
      <c r="Z222" s="777" t="str">
        <f t="shared" si="3"/>
        <v xml:space="preserve">Наименование системы теплоснабжения </v>
      </c>
      <c r="AA222" s="777"/>
      <c r="AB222" s="777"/>
      <c r="AC222" s="777"/>
      <c r="AD222" s="759"/>
      <c r="AE222" s="759"/>
      <c r="AF222" s="759"/>
      <c r="AG222" s="759"/>
      <c r="AH222" s="759"/>
      <c r="AI222" s="759"/>
      <c r="AJ222" s="759"/>
    </row>
    <row r="223" spans="1:83" s="751" customFormat="1" ht="22.5">
      <c r="A223" s="1304"/>
      <c r="B223" s="1304"/>
      <c r="C223" s="1304"/>
      <c r="D223" s="1304">
        <v>1</v>
      </c>
      <c r="E223" s="833"/>
      <c r="F223" s="833"/>
      <c r="G223" s="833"/>
      <c r="H223" s="833"/>
      <c r="I223" s="835"/>
      <c r="J223" s="827"/>
      <c r="K223" s="830"/>
      <c r="L223" s="744" t="str">
        <f>mergeValue(A223) &amp;"."&amp; mergeValue(B223)&amp;"."&amp; mergeValue(C223)&amp;"."&amp; mergeValue(D223)</f>
        <v>1.1.1.1</v>
      </c>
      <c r="M223" s="660" t="s">
        <v>21</v>
      </c>
      <c r="N223" s="615"/>
      <c r="O223" s="1371"/>
      <c r="P223" s="1372"/>
      <c r="Q223" s="1372"/>
      <c r="R223" s="1372"/>
      <c r="S223" s="1372"/>
      <c r="T223" s="1372"/>
      <c r="U223" s="1372"/>
      <c r="V223" s="1373"/>
      <c r="W223" s="1129" t="s">
        <v>601</v>
      </c>
      <c r="X223" s="759"/>
      <c r="Y223" s="777"/>
      <c r="Z223" s="777" t="str">
        <f t="shared" si="3"/>
        <v xml:space="preserve">Источник тепловой энергии  </v>
      </c>
      <c r="AA223" s="777"/>
      <c r="AB223" s="777"/>
      <c r="AC223" s="777"/>
      <c r="AD223" s="759"/>
      <c r="AE223" s="759"/>
      <c r="AF223" s="759"/>
      <c r="AG223" s="759"/>
      <c r="AH223" s="759"/>
      <c r="AI223" s="759"/>
      <c r="AJ223" s="759"/>
    </row>
    <row r="224" spans="1:83" s="751" customFormat="1" ht="78.75">
      <c r="A224" s="1304"/>
      <c r="B224" s="1304"/>
      <c r="C224" s="1304"/>
      <c r="D224" s="1304"/>
      <c r="E224" s="1304">
        <v>1</v>
      </c>
      <c r="F224" s="833"/>
      <c r="G224" s="833"/>
      <c r="H224" s="831">
        <v>1</v>
      </c>
      <c r="I224" s="1304">
        <v>1</v>
      </c>
      <c r="J224" s="833"/>
      <c r="K224" s="838"/>
      <c r="L224" s="744" t="str">
        <f>mergeValue(A224) &amp;"."&amp; mergeValue(B224)&amp;"."&amp; mergeValue(C224)&amp;"."&amp; mergeValue(D224)&amp;"."&amp; mergeValue(E224)</f>
        <v>1.1.1.1.1</v>
      </c>
      <c r="M224" s="524" t="s">
        <v>8</v>
      </c>
      <c r="N224" s="615"/>
      <c r="O224" s="1307"/>
      <c r="P224" s="1308"/>
      <c r="Q224" s="1308"/>
      <c r="R224" s="1308"/>
      <c r="S224" s="1308"/>
      <c r="T224" s="1308"/>
      <c r="U224" s="1308"/>
      <c r="V224" s="1309"/>
      <c r="W224" s="1129" t="s">
        <v>719</v>
      </c>
      <c r="X224" s="759"/>
      <c r="Y224" s="777"/>
      <c r="Z224" s="777" t="str">
        <f t="shared" si="3"/>
        <v>Схема подключения теплопотребляющей установки к коллектору источника тепловой энергии</v>
      </c>
      <c r="AA224" s="777"/>
      <c r="AB224" s="777"/>
      <c r="AC224" s="777"/>
      <c r="AD224" s="759"/>
      <c r="AE224" s="759"/>
      <c r="AF224" s="759"/>
      <c r="AG224" s="759"/>
      <c r="AH224" s="759"/>
      <c r="AI224" s="759"/>
      <c r="AJ224" s="759"/>
    </row>
    <row r="225" spans="1:36" s="751" customFormat="1" ht="33.75">
      <c r="A225" s="1304"/>
      <c r="B225" s="1304"/>
      <c r="C225" s="1304"/>
      <c r="D225" s="1304"/>
      <c r="E225" s="1304"/>
      <c r="F225" s="1304">
        <v>1</v>
      </c>
      <c r="G225" s="831"/>
      <c r="H225" s="831"/>
      <c r="I225" s="1304"/>
      <c r="J225" s="1304">
        <v>1</v>
      </c>
      <c r="K225" s="839"/>
      <c r="L225" s="744" t="str">
        <f>mergeValue(A225) &amp;"."&amp; mergeValue(B225)&amp;"."&amp; mergeValue(C225)&amp;"."&amp; mergeValue(D225)&amp;"."&amp; mergeValue(E225)&amp;"."&amp; mergeValue(F225)</f>
        <v>1.1.1.1.1.1</v>
      </c>
      <c r="M225" s="525" t="s">
        <v>9</v>
      </c>
      <c r="N225" s="615"/>
      <c r="O225" s="1307"/>
      <c r="P225" s="1308"/>
      <c r="Q225" s="1308"/>
      <c r="R225" s="1308"/>
      <c r="S225" s="1308"/>
      <c r="T225" s="1308"/>
      <c r="U225" s="1308"/>
      <c r="V225" s="1309"/>
      <c r="W225" s="1129" t="s">
        <v>720</v>
      </c>
      <c r="X225" s="759"/>
      <c r="Y225" s="777"/>
      <c r="Z225" s="777" t="str">
        <f t="shared" si="3"/>
        <v>Группа потребителей</v>
      </c>
      <c r="AA225" s="777"/>
      <c r="AB225" s="777"/>
      <c r="AC225" s="777"/>
      <c r="AD225" s="759"/>
      <c r="AE225" s="759"/>
      <c r="AF225" s="759"/>
      <c r="AG225" s="759"/>
      <c r="AH225" s="759"/>
      <c r="AI225" s="759"/>
      <c r="AJ225" s="759"/>
    </row>
    <row r="226" spans="1:36" s="751" customFormat="1" ht="122.1" customHeight="1">
      <c r="A226" s="1304"/>
      <c r="B226" s="1304"/>
      <c r="C226" s="1304"/>
      <c r="D226" s="1304"/>
      <c r="E226" s="1304"/>
      <c r="F226" s="1304"/>
      <c r="G226" s="831">
        <v>1</v>
      </c>
      <c r="H226" s="831"/>
      <c r="I226" s="1304"/>
      <c r="J226" s="1304"/>
      <c r="K226" s="839">
        <v>1</v>
      </c>
      <c r="L226" s="744" t="str">
        <f>mergeValue(A226) &amp;"."&amp; mergeValue(B226)&amp;"."&amp; mergeValue(C226)&amp;"."&amp; mergeValue(D226)&amp;"."&amp; mergeValue(E226)&amp;"."&amp; mergeValue(F226)&amp;"."&amp; mergeValue(G226)</f>
        <v>1.1.1.1.1.1.1</v>
      </c>
      <c r="M226" s="1016"/>
      <c r="N226" s="615"/>
      <c r="O226" s="726"/>
      <c r="P226" s="726"/>
      <c r="Q226" s="726"/>
      <c r="R226" s="1299"/>
      <c r="S226" s="1300" t="s">
        <v>83</v>
      </c>
      <c r="T226" s="1299"/>
      <c r="U226" s="1300" t="s">
        <v>83</v>
      </c>
      <c r="V226" s="726"/>
      <c r="W226" s="1274" t="s">
        <v>721</v>
      </c>
      <c r="X226" s="759" t="str">
        <f>strCheckDate(O227:V227)</f>
        <v/>
      </c>
      <c r="Y226" s="777"/>
      <c r="Z226" s="777" t="str">
        <f t="shared" si="3"/>
        <v/>
      </c>
      <c r="AA226" s="777"/>
      <c r="AB226" s="777"/>
      <c r="AC226" s="777"/>
      <c r="AD226" s="759"/>
      <c r="AE226" s="759"/>
      <c r="AF226" s="759"/>
      <c r="AG226" s="759"/>
      <c r="AH226" s="759"/>
      <c r="AI226" s="759"/>
      <c r="AJ226" s="759"/>
    </row>
    <row r="227" spans="1:36" s="751" customFormat="1" ht="14.25" hidden="1" customHeight="1">
      <c r="A227" s="1304"/>
      <c r="B227" s="1304"/>
      <c r="C227" s="1304"/>
      <c r="D227" s="1304"/>
      <c r="E227" s="1304"/>
      <c r="F227" s="1304"/>
      <c r="G227" s="831"/>
      <c r="H227" s="831"/>
      <c r="I227" s="1304"/>
      <c r="J227" s="1304"/>
      <c r="K227" s="839"/>
      <c r="L227" s="752"/>
      <c r="M227" s="615"/>
      <c r="N227" s="615"/>
      <c r="O227" s="726"/>
      <c r="P227" s="726"/>
      <c r="Q227" s="732" t="str">
        <f>R226 &amp; "-" &amp; T226</f>
        <v>-</v>
      </c>
      <c r="R227" s="1299"/>
      <c r="S227" s="1300"/>
      <c r="T227" s="1299"/>
      <c r="U227" s="1300"/>
      <c r="V227" s="726"/>
      <c r="W227" s="1275"/>
      <c r="X227" s="759"/>
      <c r="Y227" s="777"/>
      <c r="Z227" s="777" t="str">
        <f t="shared" si="3"/>
        <v/>
      </c>
      <c r="AA227" s="777"/>
      <c r="AB227" s="777"/>
      <c r="AC227" s="777"/>
      <c r="AD227" s="759"/>
      <c r="AE227" s="759"/>
      <c r="AF227" s="759"/>
      <c r="AG227" s="759"/>
      <c r="AH227" s="759"/>
      <c r="AI227" s="759"/>
      <c r="AJ227" s="759"/>
    </row>
    <row r="228" spans="1:36" s="751" customFormat="1" ht="15" customHeight="1">
      <c r="A228" s="1304"/>
      <c r="B228" s="1304"/>
      <c r="C228" s="1304"/>
      <c r="D228" s="1304"/>
      <c r="E228" s="1304"/>
      <c r="F228" s="1304"/>
      <c r="G228" s="833"/>
      <c r="H228" s="831"/>
      <c r="I228" s="1304"/>
      <c r="J228" s="1304"/>
      <c r="K228" s="838"/>
      <c r="L228" s="654"/>
      <c r="M228" s="527" t="s">
        <v>24</v>
      </c>
      <c r="N228" s="728"/>
      <c r="O228" s="728"/>
      <c r="P228" s="728"/>
      <c r="Q228" s="728"/>
      <c r="R228" s="728"/>
      <c r="S228" s="728"/>
      <c r="T228" s="728"/>
      <c r="U228" s="728"/>
      <c r="V228" s="725"/>
      <c r="W228" s="1276"/>
      <c r="X228" s="759"/>
      <c r="Y228" s="777"/>
      <c r="Z228" s="777" t="str">
        <f t="shared" si="3"/>
        <v>Добавить вид теплоносителя (параметры теплоносителя)</v>
      </c>
      <c r="AA228" s="777"/>
      <c r="AB228" s="777"/>
      <c r="AC228" s="777"/>
      <c r="AD228" s="759"/>
      <c r="AE228" s="759"/>
      <c r="AF228" s="759"/>
      <c r="AG228" s="759"/>
      <c r="AH228" s="759"/>
      <c r="AI228" s="759"/>
      <c r="AJ228" s="759"/>
    </row>
    <row r="229" spans="1:36" s="751" customFormat="1" ht="15" customHeight="1">
      <c r="A229" s="1304"/>
      <c r="B229" s="1304"/>
      <c r="C229" s="1304"/>
      <c r="D229" s="1304"/>
      <c r="E229" s="1304"/>
      <c r="F229" s="833"/>
      <c r="G229" s="833"/>
      <c r="H229" s="831"/>
      <c r="I229" s="1304"/>
      <c r="J229" s="833"/>
      <c r="K229" s="838"/>
      <c r="L229" s="654"/>
      <c r="M229" s="526" t="s">
        <v>10</v>
      </c>
      <c r="N229" s="728"/>
      <c r="O229" s="728"/>
      <c r="P229" s="728"/>
      <c r="Q229" s="728"/>
      <c r="R229" s="728"/>
      <c r="S229" s="728"/>
      <c r="T229" s="728"/>
      <c r="U229" s="727"/>
      <c r="V229" s="728"/>
      <c r="W229" s="634"/>
      <c r="X229" s="759"/>
      <c r="Y229" s="777"/>
      <c r="Z229" s="777" t="str">
        <f t="shared" si="3"/>
        <v>Добавить группу потребителей</v>
      </c>
      <c r="AA229" s="777"/>
      <c r="AB229" s="777"/>
      <c r="AC229" s="777"/>
      <c r="AD229" s="759"/>
      <c r="AE229" s="759"/>
      <c r="AF229" s="759"/>
      <c r="AG229" s="759"/>
      <c r="AH229" s="759"/>
      <c r="AI229" s="759"/>
      <c r="AJ229" s="759"/>
    </row>
    <row r="230" spans="1:36" s="751" customFormat="1" ht="15" customHeight="1">
      <c r="A230" s="1304"/>
      <c r="B230" s="1304"/>
      <c r="C230" s="1304"/>
      <c r="D230" s="1304"/>
      <c r="E230" s="837"/>
      <c r="F230" s="833"/>
      <c r="G230" s="833"/>
      <c r="H230" s="833"/>
      <c r="I230" s="829"/>
      <c r="J230" s="826"/>
      <c r="K230" s="836"/>
      <c r="L230" s="654"/>
      <c r="M230" s="723" t="s">
        <v>11</v>
      </c>
      <c r="N230" s="728"/>
      <c r="O230" s="728"/>
      <c r="P230" s="728"/>
      <c r="Q230" s="728"/>
      <c r="R230" s="728"/>
      <c r="S230" s="728"/>
      <c r="T230" s="728"/>
      <c r="U230" s="727"/>
      <c r="V230" s="728"/>
      <c r="W230" s="634"/>
      <c r="X230" s="759"/>
      <c r="Y230" s="777"/>
      <c r="Z230" s="777" t="str">
        <f t="shared" si="3"/>
        <v>Добавить схему подключения</v>
      </c>
      <c r="AA230" s="777"/>
      <c r="AB230" s="777"/>
      <c r="AC230" s="777"/>
      <c r="AD230" s="759"/>
      <c r="AE230" s="759"/>
      <c r="AF230" s="759"/>
      <c r="AG230" s="759"/>
      <c r="AH230" s="759"/>
      <c r="AI230" s="759"/>
      <c r="AJ230" s="759"/>
    </row>
    <row r="231" spans="1:36" s="751" customFormat="1" ht="15" customHeight="1">
      <c r="A231" s="1304"/>
      <c r="B231" s="1304"/>
      <c r="C231" s="1304"/>
      <c r="D231" s="837"/>
      <c r="E231" s="837"/>
      <c r="F231" s="833"/>
      <c r="G231" s="833"/>
      <c r="H231" s="833"/>
      <c r="I231" s="829"/>
      <c r="J231" s="826"/>
      <c r="K231" s="836"/>
      <c r="L231" s="654"/>
      <c r="M231" s="722" t="s">
        <v>16</v>
      </c>
      <c r="N231" s="728"/>
      <c r="O231" s="728"/>
      <c r="P231" s="728"/>
      <c r="Q231" s="728"/>
      <c r="R231" s="728"/>
      <c r="S231" s="728"/>
      <c r="T231" s="728"/>
      <c r="U231" s="727"/>
      <c r="V231" s="728"/>
      <c r="W231" s="634"/>
      <c r="X231" s="759"/>
      <c r="Y231" s="777"/>
      <c r="Z231" s="777" t="str">
        <f t="shared" si="3"/>
        <v>Добавить источник тепловой энергии</v>
      </c>
      <c r="AA231" s="777"/>
      <c r="AB231" s="777"/>
      <c r="AC231" s="777"/>
      <c r="AD231" s="759"/>
      <c r="AE231" s="759"/>
      <c r="AF231" s="759"/>
      <c r="AG231" s="759"/>
      <c r="AH231" s="759"/>
      <c r="AI231" s="759"/>
      <c r="AJ231" s="759"/>
    </row>
    <row r="232" spans="1:36" s="751" customFormat="1" ht="15" customHeight="1">
      <c r="A232" s="1304"/>
      <c r="B232" s="1304"/>
      <c r="C232" s="837"/>
      <c r="D232" s="837"/>
      <c r="E232" s="837"/>
      <c r="F232" s="837"/>
      <c r="G232" s="842"/>
      <c r="H232" s="829"/>
      <c r="I232" s="840"/>
      <c r="J232" s="826"/>
      <c r="K232" s="841"/>
      <c r="L232" s="654"/>
      <c r="M232" s="721" t="s">
        <v>17</v>
      </c>
      <c r="N232" s="728"/>
      <c r="O232" s="728"/>
      <c r="P232" s="728"/>
      <c r="Q232" s="728"/>
      <c r="R232" s="728"/>
      <c r="S232" s="728"/>
      <c r="T232" s="728"/>
      <c r="U232" s="727"/>
      <c r="V232" s="728"/>
      <c r="W232" s="634"/>
      <c r="X232" s="759"/>
      <c r="Y232" s="777"/>
      <c r="Z232" s="777" t="str">
        <f t="shared" si="3"/>
        <v>Добавить наименование системы теплоснабжения</v>
      </c>
      <c r="AA232" s="777"/>
      <c r="AB232" s="777"/>
      <c r="AC232" s="777"/>
      <c r="AD232" s="759"/>
      <c r="AE232" s="759"/>
      <c r="AF232" s="759"/>
      <c r="AG232" s="759"/>
      <c r="AH232" s="759"/>
      <c r="AI232" s="759"/>
      <c r="AJ232" s="759"/>
    </row>
    <row r="233" spans="1:36" s="751" customFormat="1" ht="15" customHeight="1">
      <c r="A233" s="1304"/>
      <c r="B233" s="837"/>
      <c r="C233" s="837"/>
      <c r="D233" s="837"/>
      <c r="E233" s="837"/>
      <c r="F233" s="837"/>
      <c r="G233" s="842"/>
      <c r="H233" s="829"/>
      <c r="I233" s="829"/>
      <c r="J233" s="826"/>
      <c r="K233" s="836"/>
      <c r="L233" s="654"/>
      <c r="M233" s="696" t="s">
        <v>18</v>
      </c>
      <c r="N233" s="728"/>
      <c r="O233" s="728"/>
      <c r="P233" s="728"/>
      <c r="Q233" s="728"/>
      <c r="R233" s="728"/>
      <c r="S233" s="728"/>
      <c r="T233" s="728"/>
      <c r="U233" s="727"/>
      <c r="V233" s="728"/>
      <c r="W233" s="634"/>
      <c r="X233" s="759"/>
      <c r="Y233" s="777"/>
      <c r="Z233" s="777" t="str">
        <f t="shared" si="3"/>
        <v>Добавить территорию действия тарифа</v>
      </c>
      <c r="AA233" s="777"/>
      <c r="AB233" s="777"/>
      <c r="AC233" s="777"/>
      <c r="AD233" s="759"/>
      <c r="AE233" s="759"/>
      <c r="AF233" s="759"/>
      <c r="AG233" s="759"/>
      <c r="AH233" s="759"/>
      <c r="AI233" s="759"/>
      <c r="AJ233" s="759"/>
    </row>
    <row r="234" spans="1:36" s="705" customFormat="1" ht="15" customHeight="1">
      <c r="A234" s="825"/>
      <c r="B234" s="825"/>
      <c r="C234" s="825"/>
      <c r="D234" s="825"/>
      <c r="E234" s="825"/>
      <c r="F234" s="825"/>
      <c r="G234" s="825"/>
      <c r="H234" s="825"/>
      <c r="I234" s="825"/>
      <c r="J234" s="825"/>
      <c r="K234" s="825"/>
      <c r="L234" s="462"/>
      <c r="M234" s="699" t="s">
        <v>308</v>
      </c>
      <c r="N234" s="728"/>
      <c r="O234" s="728"/>
      <c r="P234" s="728"/>
      <c r="Q234" s="728"/>
      <c r="R234" s="728"/>
      <c r="S234" s="728"/>
      <c r="T234" s="728"/>
      <c r="U234" s="727"/>
      <c r="V234" s="728"/>
      <c r="W234" s="728"/>
      <c r="X234" s="728"/>
      <c r="Y234" s="728"/>
      <c r="Z234" s="728"/>
      <c r="AA234" s="728"/>
      <c r="AB234" s="727"/>
      <c r="AC234" s="728"/>
      <c r="AD234" s="634"/>
      <c r="AE234" s="685"/>
      <c r="AF234" s="685"/>
      <c r="AG234" s="685"/>
      <c r="AH234" s="685"/>
    </row>
    <row r="235" spans="1:36" s="937" customFormat="1" ht="18.75" customHeight="1">
      <c r="X235" s="958"/>
      <c r="Y235" s="958"/>
      <c r="Z235" s="958"/>
      <c r="AA235" s="958"/>
      <c r="AB235" s="958"/>
      <c r="AC235" s="958"/>
      <c r="AD235" s="958"/>
      <c r="AE235" s="958"/>
      <c r="AF235" s="958"/>
      <c r="AG235" s="958"/>
      <c r="AH235" s="958"/>
      <c r="AI235" s="958"/>
      <c r="AJ235" s="958"/>
    </row>
    <row r="236" spans="1:36" s="34" customFormat="1" ht="17.100000000000001" customHeight="1">
      <c r="G236" s="34" t="s">
        <v>12</v>
      </c>
      <c r="I236" s="34" t="s">
        <v>211</v>
      </c>
      <c r="V236" s="151"/>
      <c r="X236" s="209"/>
      <c r="Y236" s="209"/>
      <c r="Z236" s="209"/>
      <c r="AA236" s="209"/>
      <c r="AB236" s="209"/>
      <c r="AC236" s="209"/>
      <c r="AD236" s="209"/>
      <c r="AE236" s="209"/>
      <c r="AF236" s="209"/>
      <c r="AG236" s="209"/>
      <c r="AH236" s="209"/>
      <c r="AI236" s="209"/>
      <c r="AJ236" s="209"/>
    </row>
    <row r="237" spans="1:36" s="937" customFormat="1" ht="17.100000000000001" customHeight="1">
      <c r="L237" s="116"/>
      <c r="M237" s="116"/>
      <c r="N237" s="116"/>
      <c r="O237" s="116"/>
      <c r="P237" s="116"/>
      <c r="Q237" s="116"/>
      <c r="R237" s="116"/>
      <c r="S237" s="116"/>
      <c r="T237" s="116"/>
      <c r="U237" s="116"/>
      <c r="V237" s="116"/>
      <c r="W237" s="116"/>
      <c r="X237" s="958"/>
      <c r="Y237" s="958"/>
      <c r="Z237" s="958"/>
      <c r="AA237" s="958"/>
      <c r="AB237" s="958"/>
      <c r="AC237" s="958"/>
      <c r="AD237" s="958"/>
      <c r="AE237" s="958"/>
      <c r="AF237" s="958"/>
      <c r="AG237" s="958"/>
      <c r="AH237" s="958"/>
      <c r="AI237" s="958"/>
      <c r="AJ237" s="958"/>
    </row>
    <row r="238" spans="1:36" s="938" customFormat="1" ht="22.5">
      <c r="A238" s="1304">
        <v>1</v>
      </c>
      <c r="B238" s="963"/>
      <c r="C238" s="963"/>
      <c r="D238" s="963"/>
      <c r="E238" s="929"/>
      <c r="F238" s="974"/>
      <c r="G238" s="974"/>
      <c r="H238" s="974"/>
      <c r="I238" s="931"/>
      <c r="J238" s="927"/>
      <c r="K238" s="911"/>
      <c r="L238" s="978">
        <f>mergeValue(A238)</f>
        <v>1</v>
      </c>
      <c r="M238" s="610" t="s">
        <v>19</v>
      </c>
      <c r="N238" s="615"/>
      <c r="O238" s="1371"/>
      <c r="P238" s="1372"/>
      <c r="Q238" s="1372"/>
      <c r="R238" s="1372"/>
      <c r="S238" s="1372"/>
      <c r="T238" s="1372"/>
      <c r="U238" s="1372"/>
      <c r="V238" s="1373"/>
      <c r="W238" s="1129" t="s">
        <v>718</v>
      </c>
      <c r="X238" s="956"/>
      <c r="Y238" s="777"/>
      <c r="Z238" s="777" t="str">
        <f t="shared" ref="Z238:Z251" si="4">IF(M238="","",M238 )</f>
        <v>Наименование тарифа</v>
      </c>
      <c r="AA238" s="777"/>
      <c r="AB238" s="777"/>
      <c r="AC238" s="777"/>
      <c r="AD238" s="956"/>
      <c r="AE238" s="956"/>
      <c r="AF238" s="956"/>
      <c r="AG238" s="956"/>
      <c r="AH238" s="956"/>
      <c r="AI238" s="956"/>
      <c r="AJ238" s="956"/>
    </row>
    <row r="239" spans="1:36" s="938" customFormat="1" ht="22.5">
      <c r="A239" s="1304"/>
      <c r="B239" s="1304">
        <v>1</v>
      </c>
      <c r="C239" s="963"/>
      <c r="D239" s="963"/>
      <c r="E239" s="974"/>
      <c r="F239" s="974"/>
      <c r="G239" s="974"/>
      <c r="H239" s="974"/>
      <c r="I239" s="969"/>
      <c r="J239" s="902"/>
      <c r="K239" s="905"/>
      <c r="L239" s="978" t="str">
        <f>mergeValue(A239) &amp;"."&amp; mergeValue(B239)</f>
        <v>1.1</v>
      </c>
      <c r="M239" s="658" t="s">
        <v>15</v>
      </c>
      <c r="N239" s="615"/>
      <c r="O239" s="1371"/>
      <c r="P239" s="1372"/>
      <c r="Q239" s="1372"/>
      <c r="R239" s="1372"/>
      <c r="S239" s="1372"/>
      <c r="T239" s="1372"/>
      <c r="U239" s="1372"/>
      <c r="V239" s="1373"/>
      <c r="W239" s="1129" t="s">
        <v>459</v>
      </c>
      <c r="X239" s="956"/>
      <c r="Y239" s="777"/>
      <c r="Z239" s="777" t="str">
        <f t="shared" si="4"/>
        <v>Территория действия тарифа</v>
      </c>
      <c r="AA239" s="777"/>
      <c r="AB239" s="777"/>
      <c r="AC239" s="777"/>
      <c r="AD239" s="956"/>
      <c r="AE239" s="956"/>
      <c r="AF239" s="956"/>
      <c r="AG239" s="956"/>
      <c r="AH239" s="956"/>
      <c r="AI239" s="956"/>
      <c r="AJ239" s="956"/>
    </row>
    <row r="240" spans="1:36" s="938" customFormat="1" ht="22.5">
      <c r="A240" s="1304"/>
      <c r="B240" s="1304"/>
      <c r="C240" s="1304">
        <v>1</v>
      </c>
      <c r="D240" s="963"/>
      <c r="E240" s="974"/>
      <c r="F240" s="974"/>
      <c r="G240" s="974"/>
      <c r="H240" s="974"/>
      <c r="I240" s="910"/>
      <c r="J240" s="902"/>
      <c r="K240" s="905"/>
      <c r="L240" s="978" t="str">
        <f>mergeValue(A240) &amp;"."&amp; mergeValue(B240)&amp;"."&amp; mergeValue(C240)</f>
        <v>1.1.1</v>
      </c>
      <c r="M240" s="659" t="s">
        <v>7</v>
      </c>
      <c r="N240" s="615"/>
      <c r="O240" s="1371"/>
      <c r="P240" s="1372"/>
      <c r="Q240" s="1372"/>
      <c r="R240" s="1372"/>
      <c r="S240" s="1372"/>
      <c r="T240" s="1372"/>
      <c r="U240" s="1372"/>
      <c r="V240" s="1373"/>
      <c r="W240" s="1129" t="s">
        <v>600</v>
      </c>
      <c r="X240" s="956"/>
      <c r="Y240" s="777"/>
      <c r="Z240" s="777" t="str">
        <f t="shared" si="4"/>
        <v xml:space="preserve">Наименование системы теплоснабжения </v>
      </c>
      <c r="AA240" s="777"/>
      <c r="AB240" s="777"/>
      <c r="AC240" s="777"/>
      <c r="AD240" s="956"/>
      <c r="AE240" s="956"/>
      <c r="AF240" s="956"/>
      <c r="AG240" s="956"/>
      <c r="AH240" s="956"/>
      <c r="AI240" s="956"/>
      <c r="AJ240" s="956"/>
    </row>
    <row r="241" spans="1:36" s="938" customFormat="1" ht="22.5">
      <c r="A241" s="1304"/>
      <c r="B241" s="1304"/>
      <c r="C241" s="1304"/>
      <c r="D241" s="1304">
        <v>1</v>
      </c>
      <c r="E241" s="974"/>
      <c r="F241" s="974"/>
      <c r="G241" s="974"/>
      <c r="H241" s="974"/>
      <c r="I241" s="910"/>
      <c r="J241" s="902"/>
      <c r="K241" s="905"/>
      <c r="L241" s="978" t="str">
        <f>mergeValue(A241) &amp;"."&amp; mergeValue(B241)&amp;"."&amp; mergeValue(C241)&amp;"."&amp; mergeValue(D241)</f>
        <v>1.1.1.1</v>
      </c>
      <c r="M241" s="660" t="s">
        <v>21</v>
      </c>
      <c r="N241" s="615"/>
      <c r="O241" s="1371"/>
      <c r="P241" s="1372"/>
      <c r="Q241" s="1372"/>
      <c r="R241" s="1372"/>
      <c r="S241" s="1372"/>
      <c r="T241" s="1372"/>
      <c r="U241" s="1372"/>
      <c r="V241" s="1373"/>
      <c r="W241" s="1129" t="s">
        <v>601</v>
      </c>
      <c r="X241" s="956"/>
      <c r="Y241" s="777"/>
      <c r="Z241" s="777" t="str">
        <f t="shared" si="4"/>
        <v xml:space="preserve">Источник тепловой энергии  </v>
      </c>
      <c r="AA241" s="777"/>
      <c r="AB241" s="777"/>
      <c r="AC241" s="777"/>
      <c r="AD241" s="956"/>
      <c r="AE241" s="956"/>
      <c r="AF241" s="956"/>
      <c r="AG241" s="956"/>
      <c r="AH241" s="956"/>
      <c r="AI241" s="956"/>
      <c r="AJ241" s="956"/>
    </row>
    <row r="242" spans="1:36" s="938" customFormat="1" ht="78.75">
      <c r="A242" s="1304"/>
      <c r="B242" s="1304"/>
      <c r="C242" s="1304"/>
      <c r="D242" s="1304"/>
      <c r="E242" s="1304">
        <v>1</v>
      </c>
      <c r="F242" s="974"/>
      <c r="G242" s="974"/>
      <c r="H242" s="963">
        <v>1</v>
      </c>
      <c r="I242" s="1304">
        <v>1</v>
      </c>
      <c r="J242" s="974"/>
      <c r="K242" s="913"/>
      <c r="L242" s="978" t="str">
        <f>mergeValue(A242) &amp;"."&amp; mergeValue(B242)&amp;"."&amp; mergeValue(C242)&amp;"."&amp; mergeValue(D242)&amp;"."&amp; mergeValue(E242)</f>
        <v>1.1.1.1.1</v>
      </c>
      <c r="M242" s="524" t="s">
        <v>8</v>
      </c>
      <c r="N242" s="615"/>
      <c r="O242" s="1307"/>
      <c r="P242" s="1308"/>
      <c r="Q242" s="1308"/>
      <c r="R242" s="1308"/>
      <c r="S242" s="1308"/>
      <c r="T242" s="1308"/>
      <c r="U242" s="1308"/>
      <c r="V242" s="1309"/>
      <c r="W242" s="1129" t="s">
        <v>719</v>
      </c>
      <c r="X242" s="956"/>
      <c r="Y242" s="777"/>
      <c r="Z242" s="777" t="str">
        <f t="shared" si="4"/>
        <v>Схема подключения теплопотребляющей установки к коллектору источника тепловой энергии</v>
      </c>
      <c r="AA242" s="777"/>
      <c r="AB242" s="777"/>
      <c r="AC242" s="777"/>
      <c r="AD242" s="956"/>
      <c r="AE242" s="956"/>
      <c r="AF242" s="956"/>
      <c r="AG242" s="956"/>
      <c r="AH242" s="956"/>
      <c r="AI242" s="956"/>
      <c r="AJ242" s="956"/>
    </row>
    <row r="243" spans="1:36" s="938" customFormat="1" ht="33.75">
      <c r="A243" s="1304"/>
      <c r="B243" s="1304"/>
      <c r="C243" s="1304"/>
      <c r="D243" s="1304"/>
      <c r="E243" s="1304"/>
      <c r="F243" s="1304">
        <v>1</v>
      </c>
      <c r="G243" s="963"/>
      <c r="H243" s="963"/>
      <c r="I243" s="1304"/>
      <c r="J243" s="1304">
        <v>1</v>
      </c>
      <c r="K243" s="914"/>
      <c r="L243" s="978" t="str">
        <f>mergeValue(A243) &amp;"."&amp; mergeValue(B243)&amp;"."&amp; mergeValue(C243)&amp;"."&amp; mergeValue(D243)&amp;"."&amp; mergeValue(E243)&amp;"."&amp; mergeValue(F243)</f>
        <v>1.1.1.1.1.1</v>
      </c>
      <c r="M243" s="525" t="s">
        <v>9</v>
      </c>
      <c r="N243" s="615"/>
      <c r="O243" s="1307"/>
      <c r="P243" s="1308"/>
      <c r="Q243" s="1308"/>
      <c r="R243" s="1308"/>
      <c r="S243" s="1308"/>
      <c r="T243" s="1308"/>
      <c r="U243" s="1308"/>
      <c r="V243" s="1309"/>
      <c r="W243" s="1129" t="s">
        <v>720</v>
      </c>
      <c r="X243" s="956"/>
      <c r="Y243" s="777"/>
      <c r="Z243" s="777" t="str">
        <f t="shared" si="4"/>
        <v>Группа потребителей</v>
      </c>
      <c r="AA243" s="777"/>
      <c r="AB243" s="777"/>
      <c r="AC243" s="777"/>
      <c r="AD243" s="956"/>
      <c r="AE243" s="956"/>
      <c r="AF243" s="956"/>
      <c r="AG243" s="956"/>
      <c r="AH243" s="956"/>
      <c r="AI243" s="956"/>
      <c r="AJ243" s="956"/>
    </row>
    <row r="244" spans="1:36" s="938" customFormat="1" ht="122.1" customHeight="1">
      <c r="A244" s="1304"/>
      <c r="B244" s="1304"/>
      <c r="C244" s="1304"/>
      <c r="D244" s="1304"/>
      <c r="E244" s="1304"/>
      <c r="F244" s="1304"/>
      <c r="G244" s="963">
        <v>1</v>
      </c>
      <c r="H244" s="963"/>
      <c r="I244" s="1304"/>
      <c r="J244" s="1304"/>
      <c r="K244" s="914">
        <v>1</v>
      </c>
      <c r="L244" s="978" t="str">
        <f>mergeValue(A244) &amp;"."&amp; mergeValue(B244)&amp;"."&amp; mergeValue(C244)&amp;"."&amp; mergeValue(D244)&amp;"."&amp; mergeValue(E244)&amp;"."&amp; mergeValue(F244)&amp;"."&amp; mergeValue(G244)</f>
        <v>1.1.1.1.1.1.1</v>
      </c>
      <c r="M244" s="1016"/>
      <c r="N244" s="615"/>
      <c r="O244" s="726"/>
      <c r="P244" s="726"/>
      <c r="Q244" s="1040"/>
      <c r="R244" s="1299"/>
      <c r="S244" s="1300" t="s">
        <v>83</v>
      </c>
      <c r="T244" s="1299"/>
      <c r="U244" s="1300" t="s">
        <v>83</v>
      </c>
      <c r="V244" s="726"/>
      <c r="W244" s="1274" t="s">
        <v>721</v>
      </c>
      <c r="X244" s="956" t="str">
        <f>strCheckDate(O245:V245)</f>
        <v/>
      </c>
      <c r="Y244" s="777"/>
      <c r="Z244" s="777" t="str">
        <f t="shared" si="4"/>
        <v/>
      </c>
      <c r="AA244" s="777"/>
      <c r="AB244" s="777"/>
      <c r="AC244" s="777"/>
      <c r="AD244" s="956"/>
      <c r="AE244" s="956"/>
      <c r="AF244" s="956"/>
      <c r="AG244" s="956"/>
      <c r="AH244" s="956"/>
      <c r="AI244" s="956"/>
      <c r="AJ244" s="956"/>
    </row>
    <row r="245" spans="1:36" s="938" customFormat="1" ht="11.25" hidden="1" customHeight="1">
      <c r="A245" s="1304"/>
      <c r="B245" s="1304"/>
      <c r="C245" s="1304"/>
      <c r="D245" s="1304"/>
      <c r="E245" s="1304"/>
      <c r="F245" s="1304"/>
      <c r="G245" s="963"/>
      <c r="H245" s="963"/>
      <c r="I245" s="1304"/>
      <c r="J245" s="1304"/>
      <c r="K245" s="914"/>
      <c r="L245" s="752"/>
      <c r="M245" s="615"/>
      <c r="N245" s="615"/>
      <c r="O245" s="726"/>
      <c r="P245" s="726"/>
      <c r="Q245" s="732" t="str">
        <f>R244 &amp; "-" &amp; T244</f>
        <v>-</v>
      </c>
      <c r="R245" s="1299"/>
      <c r="S245" s="1300"/>
      <c r="T245" s="1299"/>
      <c r="U245" s="1300"/>
      <c r="V245" s="726"/>
      <c r="W245" s="1275"/>
      <c r="X245" s="956"/>
      <c r="Y245" s="777"/>
      <c r="Z245" s="777" t="str">
        <f t="shared" si="4"/>
        <v/>
      </c>
      <c r="AA245" s="777"/>
      <c r="AB245" s="777"/>
      <c r="AC245" s="777"/>
      <c r="AD245" s="956"/>
      <c r="AE245" s="956"/>
      <c r="AF245" s="956"/>
      <c r="AG245" s="956"/>
      <c r="AH245" s="956"/>
      <c r="AI245" s="956"/>
      <c r="AJ245" s="956"/>
    </row>
    <row r="246" spans="1:36" s="938" customFormat="1" ht="15" customHeight="1">
      <c r="A246" s="1304"/>
      <c r="B246" s="1304"/>
      <c r="C246" s="1304"/>
      <c r="D246" s="1304"/>
      <c r="E246" s="1304"/>
      <c r="F246" s="1304"/>
      <c r="G246" s="974"/>
      <c r="H246" s="963"/>
      <c r="I246" s="1304"/>
      <c r="J246" s="1304"/>
      <c r="K246" s="913"/>
      <c r="L246" s="654"/>
      <c r="M246" s="527" t="s">
        <v>24</v>
      </c>
      <c r="N246" s="954"/>
      <c r="O246" s="954"/>
      <c r="P246" s="954"/>
      <c r="Q246" s="954"/>
      <c r="R246" s="954"/>
      <c r="S246" s="954"/>
      <c r="T246" s="954"/>
      <c r="U246" s="954"/>
      <c r="V246" s="725"/>
      <c r="W246" s="1276"/>
      <c r="X246" s="956"/>
      <c r="Y246" s="777"/>
      <c r="Z246" s="777" t="str">
        <f t="shared" si="4"/>
        <v>Добавить вид теплоносителя (параметры теплоносителя)</v>
      </c>
      <c r="AA246" s="777"/>
      <c r="AB246" s="777"/>
      <c r="AC246" s="777"/>
      <c r="AD246" s="956"/>
      <c r="AE246" s="956"/>
      <c r="AF246" s="956"/>
      <c r="AG246" s="956"/>
      <c r="AH246" s="956"/>
      <c r="AI246" s="956"/>
      <c r="AJ246" s="956"/>
    </row>
    <row r="247" spans="1:36" s="938" customFormat="1" ht="15" customHeight="1">
      <c r="A247" s="1304"/>
      <c r="B247" s="1304"/>
      <c r="C247" s="1304"/>
      <c r="D247" s="1304"/>
      <c r="E247" s="1304"/>
      <c r="F247" s="974"/>
      <c r="G247" s="974"/>
      <c r="H247" s="963"/>
      <c r="I247" s="1304"/>
      <c r="J247" s="974"/>
      <c r="K247" s="913"/>
      <c r="L247" s="654"/>
      <c r="M247" s="526" t="s">
        <v>10</v>
      </c>
      <c r="N247" s="954"/>
      <c r="O247" s="954"/>
      <c r="P247" s="954"/>
      <c r="Q247" s="954"/>
      <c r="R247" s="954"/>
      <c r="S247" s="954"/>
      <c r="T247" s="954"/>
      <c r="U247" s="953"/>
      <c r="V247" s="954"/>
      <c r="W247" s="634"/>
      <c r="X247" s="956"/>
      <c r="Y247" s="777"/>
      <c r="Z247" s="777" t="str">
        <f t="shared" si="4"/>
        <v>Добавить группу потребителей</v>
      </c>
      <c r="AA247" s="777"/>
      <c r="AB247" s="777"/>
      <c r="AC247" s="777"/>
      <c r="AD247" s="956"/>
      <c r="AE247" s="956"/>
      <c r="AF247" s="956"/>
      <c r="AG247" s="956"/>
      <c r="AH247" s="956"/>
      <c r="AI247" s="956"/>
      <c r="AJ247" s="956"/>
    </row>
    <row r="248" spans="1:36" s="938" customFormat="1" ht="15" customHeight="1">
      <c r="A248" s="1304"/>
      <c r="B248" s="1304"/>
      <c r="C248" s="1304"/>
      <c r="D248" s="1304"/>
      <c r="E248" s="912"/>
      <c r="F248" s="974"/>
      <c r="G248" s="974"/>
      <c r="H248" s="974"/>
      <c r="I248" s="927"/>
      <c r="J248" s="942"/>
      <c r="K248" s="911"/>
      <c r="L248" s="654"/>
      <c r="M248" s="949" t="s">
        <v>11</v>
      </c>
      <c r="N248" s="954"/>
      <c r="O248" s="954"/>
      <c r="P248" s="954"/>
      <c r="Q248" s="954"/>
      <c r="R248" s="954"/>
      <c r="S248" s="954"/>
      <c r="T248" s="954"/>
      <c r="U248" s="953"/>
      <c r="V248" s="954"/>
      <c r="W248" s="634"/>
      <c r="X248" s="956"/>
      <c r="Y248" s="777"/>
      <c r="Z248" s="777" t="str">
        <f t="shared" si="4"/>
        <v>Добавить схему подключения</v>
      </c>
      <c r="AA248" s="777"/>
      <c r="AB248" s="777"/>
      <c r="AC248" s="777"/>
      <c r="AD248" s="956"/>
      <c r="AE248" s="956"/>
      <c r="AF248" s="956"/>
      <c r="AG248" s="956"/>
      <c r="AH248" s="956"/>
      <c r="AI248" s="956"/>
      <c r="AJ248" s="956"/>
    </row>
    <row r="249" spans="1:36" s="938" customFormat="1" ht="15" customHeight="1">
      <c r="A249" s="1304"/>
      <c r="B249" s="1304"/>
      <c r="C249" s="1304"/>
      <c r="D249" s="912"/>
      <c r="E249" s="912"/>
      <c r="F249" s="974"/>
      <c r="G249" s="974"/>
      <c r="H249" s="974"/>
      <c r="I249" s="927"/>
      <c r="J249" s="942"/>
      <c r="K249" s="911"/>
      <c r="L249" s="654"/>
      <c r="M249" s="948" t="s">
        <v>16</v>
      </c>
      <c r="N249" s="954"/>
      <c r="O249" s="954"/>
      <c r="P249" s="954"/>
      <c r="Q249" s="954"/>
      <c r="R249" s="954"/>
      <c r="S249" s="954"/>
      <c r="T249" s="954"/>
      <c r="U249" s="953"/>
      <c r="V249" s="954"/>
      <c r="W249" s="634"/>
      <c r="X249" s="956"/>
      <c r="Y249" s="777"/>
      <c r="Z249" s="777" t="str">
        <f t="shared" si="4"/>
        <v>Добавить источник тепловой энергии</v>
      </c>
      <c r="AA249" s="777"/>
      <c r="AB249" s="777"/>
      <c r="AC249" s="777"/>
      <c r="AD249" s="956"/>
      <c r="AE249" s="956"/>
      <c r="AF249" s="956"/>
      <c r="AG249" s="956"/>
      <c r="AH249" s="956"/>
      <c r="AI249" s="956"/>
      <c r="AJ249" s="956"/>
    </row>
    <row r="250" spans="1:36" s="938" customFormat="1" ht="15" customHeight="1">
      <c r="A250" s="1304"/>
      <c r="B250" s="1304"/>
      <c r="C250" s="912"/>
      <c r="D250" s="912"/>
      <c r="E250" s="912"/>
      <c r="F250" s="912"/>
      <c r="G250" s="917"/>
      <c r="H250" s="927"/>
      <c r="I250" s="915"/>
      <c r="J250" s="942"/>
      <c r="K250" s="916"/>
      <c r="L250" s="654"/>
      <c r="M250" s="947" t="s">
        <v>17</v>
      </c>
      <c r="N250" s="954"/>
      <c r="O250" s="954"/>
      <c r="P250" s="954"/>
      <c r="Q250" s="954"/>
      <c r="R250" s="954"/>
      <c r="S250" s="954"/>
      <c r="T250" s="954"/>
      <c r="U250" s="953"/>
      <c r="V250" s="954"/>
      <c r="W250" s="634"/>
      <c r="X250" s="956"/>
      <c r="Y250" s="777"/>
      <c r="Z250" s="777" t="str">
        <f t="shared" si="4"/>
        <v>Добавить наименование системы теплоснабжения</v>
      </c>
      <c r="AA250" s="777"/>
      <c r="AB250" s="777"/>
      <c r="AC250" s="777"/>
      <c r="AD250" s="956"/>
      <c r="AE250" s="956"/>
      <c r="AF250" s="956"/>
      <c r="AG250" s="956"/>
      <c r="AH250" s="956"/>
      <c r="AI250" s="956"/>
      <c r="AJ250" s="956"/>
    </row>
    <row r="251" spans="1:36" s="938" customFormat="1" ht="15" customHeight="1">
      <c r="A251" s="1304"/>
      <c r="B251" s="912"/>
      <c r="C251" s="912"/>
      <c r="D251" s="912"/>
      <c r="E251" s="912"/>
      <c r="F251" s="912"/>
      <c r="G251" s="917"/>
      <c r="H251" s="927"/>
      <c r="I251" s="927"/>
      <c r="J251" s="942"/>
      <c r="K251" s="911"/>
      <c r="L251" s="654"/>
      <c r="M251" s="696" t="s">
        <v>18</v>
      </c>
      <c r="N251" s="954"/>
      <c r="O251" s="954"/>
      <c r="P251" s="954"/>
      <c r="Q251" s="954"/>
      <c r="R251" s="954"/>
      <c r="S251" s="954"/>
      <c r="T251" s="954"/>
      <c r="U251" s="953"/>
      <c r="V251" s="954"/>
      <c r="W251" s="634"/>
      <c r="X251" s="956"/>
      <c r="Y251" s="777"/>
      <c r="Z251" s="777" t="str">
        <f t="shared" si="4"/>
        <v>Добавить территорию действия тарифа</v>
      </c>
      <c r="AA251" s="777"/>
      <c r="AB251" s="777"/>
      <c r="AC251" s="777"/>
      <c r="AD251" s="956"/>
      <c r="AE251" s="956"/>
      <c r="AF251" s="956"/>
      <c r="AG251" s="956"/>
      <c r="AH251" s="956"/>
      <c r="AI251" s="956"/>
      <c r="AJ251" s="956"/>
    </row>
    <row r="252" spans="1:36" s="937" customFormat="1" ht="15" customHeight="1">
      <c r="L252" s="462"/>
      <c r="M252" s="699" t="s">
        <v>308</v>
      </c>
      <c r="N252" s="954"/>
      <c r="O252" s="954"/>
      <c r="P252" s="954"/>
      <c r="Q252" s="954"/>
      <c r="R252" s="954"/>
      <c r="S252" s="954"/>
      <c r="T252" s="954"/>
      <c r="U252" s="953"/>
      <c r="V252" s="954"/>
      <c r="W252" s="634"/>
      <c r="X252" s="958"/>
      <c r="Y252" s="958"/>
      <c r="Z252" s="958"/>
      <c r="AA252" s="958"/>
      <c r="AB252" s="958"/>
      <c r="AC252" s="958"/>
      <c r="AD252" s="958"/>
      <c r="AE252" s="958"/>
      <c r="AF252" s="958"/>
      <c r="AG252" s="958"/>
      <c r="AH252" s="958"/>
    </row>
    <row r="253" spans="1:36" s="566" customFormat="1" ht="15" customHeight="1">
      <c r="A253" s="565"/>
      <c r="B253" s="565"/>
      <c r="C253" s="565"/>
      <c r="D253" s="565"/>
      <c r="E253" s="565"/>
      <c r="F253" s="565"/>
      <c r="G253" s="564"/>
      <c r="H253" s="565"/>
      <c r="I253" s="384"/>
      <c r="J253" s="648"/>
      <c r="K253" s="384"/>
      <c r="L253" s="567"/>
      <c r="M253" s="642"/>
      <c r="N253" s="738"/>
      <c r="O253" s="738"/>
      <c r="P253" s="738"/>
      <c r="Q253" s="738"/>
      <c r="R253" s="738"/>
      <c r="S253" s="738"/>
      <c r="T253" s="738"/>
      <c r="U253" s="646"/>
      <c r="V253" s="738"/>
      <c r="W253" s="738"/>
      <c r="X253" s="738"/>
      <c r="Y253" s="738"/>
      <c r="Z253" s="738"/>
      <c r="AA253" s="738"/>
      <c r="AB253" s="646"/>
      <c r="AC253" s="738"/>
      <c r="AD253" s="646"/>
      <c r="AE253" s="565"/>
      <c r="AF253" s="565"/>
      <c r="AG253" s="565"/>
      <c r="AH253" s="565"/>
    </row>
    <row r="254" spans="1:36" s="34" customFormat="1" ht="11.25">
      <c r="A254" s="34" t="s">
        <v>276</v>
      </c>
    </row>
    <row r="255" spans="1:36" ht="11.25"/>
    <row r="256" spans="1:36" s="13" customFormat="1" ht="15" customHeight="1">
      <c r="C256" s="160"/>
      <c r="D256" s="117"/>
      <c r="E256" s="1020"/>
    </row>
    <row r="258" spans="1:24" s="34" customFormat="1" ht="17.100000000000001" customHeight="1">
      <c r="A258" s="34" t="s">
        <v>275</v>
      </c>
    </row>
    <row r="260" spans="1:24" s="35" customFormat="1" ht="17.100000000000001" customHeight="1">
      <c r="A260" s="92"/>
      <c r="B260" s="92"/>
      <c r="C260" s="81"/>
      <c r="D260" s="144"/>
      <c r="E260" s="100">
        <v>1</v>
      </c>
      <c r="F260" s="101"/>
      <c r="G260" s="101"/>
      <c r="H260" s="101"/>
      <c r="I260" s="101"/>
      <c r="J260" s="101"/>
      <c r="K260" s="101"/>
      <c r="L260" s="101"/>
      <c r="M260" s="101"/>
      <c r="N260" s="101"/>
      <c r="O260" s="101"/>
      <c r="P260" s="101"/>
      <c r="Q260" s="101"/>
      <c r="R260" s="102"/>
      <c r="S260" s="102"/>
      <c r="T260" s="102"/>
      <c r="U260" s="103"/>
      <c r="V260" s="103"/>
      <c r="W260" s="103"/>
      <c r="X260" s="104"/>
    </row>
    <row r="262" spans="1:24" s="34" customFormat="1" ht="17.100000000000001" customHeight="1">
      <c r="A262" s="34" t="s">
        <v>276</v>
      </c>
    </row>
    <row r="263" spans="1:24" ht="17.100000000000001" customHeight="1">
      <c r="G263" s="90"/>
      <c r="H263" s="90"/>
    </row>
    <row r="264" spans="1:24" s="35" customFormat="1" ht="17.100000000000001" customHeight="1">
      <c r="A264" s="91"/>
      <c r="B264" s="83"/>
      <c r="C264" s="81"/>
      <c r="D264" s="144"/>
      <c r="E264" s="105" t="s">
        <v>92</v>
      </c>
      <c r="F264" s="101"/>
      <c r="G264" s="101"/>
      <c r="H264" s="101"/>
      <c r="I264" s="101"/>
      <c r="J264" s="102"/>
      <c r="K264" s="102"/>
      <c r="L264" s="102"/>
      <c r="M264" s="103"/>
      <c r="N264" s="103"/>
      <c r="O264" s="103"/>
      <c r="P264" s="104"/>
      <c r="Q264" s="84"/>
      <c r="R264" s="84"/>
      <c r="S264" s="84"/>
      <c r="T264" s="84"/>
      <c r="U264" s="84"/>
      <c r="V264" s="84"/>
      <c r="W264" s="84"/>
      <c r="X264" s="84"/>
    </row>
    <row r="266" spans="1:24" s="34" customFormat="1" ht="17.100000000000001" customHeight="1">
      <c r="A266" s="34" t="s">
        <v>277</v>
      </c>
    </row>
    <row r="267" spans="1:24" ht="17.100000000000001" customHeight="1">
      <c r="G267" s="90"/>
      <c r="H267" s="90"/>
    </row>
    <row r="268" spans="1:24" s="35" customFormat="1" ht="17.100000000000001" customHeight="1">
      <c r="A268" s="91"/>
      <c r="B268" s="83"/>
      <c r="C268" s="81"/>
      <c r="D268" s="144"/>
      <c r="E268" s="105" t="s">
        <v>92</v>
      </c>
      <c r="F268" s="101"/>
      <c r="G268" s="101"/>
      <c r="H268" s="101"/>
      <c r="I268" s="101"/>
      <c r="J268" s="102"/>
      <c r="K268" s="102"/>
      <c r="L268" s="102"/>
      <c r="M268" s="103"/>
      <c r="N268" s="103"/>
      <c r="O268" s="103"/>
      <c r="P268" s="104"/>
      <c r="Q268" s="84"/>
      <c r="R268" s="84"/>
      <c r="S268" s="84"/>
      <c r="T268" s="84"/>
      <c r="U268" s="84"/>
      <c r="V268" s="84"/>
      <c r="W268" s="84"/>
      <c r="X268" s="84"/>
    </row>
    <row r="270" spans="1:24" s="34" customFormat="1" ht="17.100000000000001" customHeight="1">
      <c r="A270" s="34" t="s">
        <v>304</v>
      </c>
      <c r="B270" s="34" t="s">
        <v>305</v>
      </c>
      <c r="C270" s="34" t="s">
        <v>306</v>
      </c>
    </row>
    <row r="272" spans="1:24" s="22" customFormat="1" ht="20.100000000000001" customHeight="1">
      <c r="A272" s="86"/>
      <c r="B272" s="85"/>
      <c r="C272" s="19"/>
      <c r="D272" s="20"/>
      <c r="F272" s="37" t="s">
        <v>80</v>
      </c>
      <c r="G272" s="26"/>
      <c r="I272" s="52"/>
    </row>
    <row r="273" spans="1:9" s="22" customFormat="1" ht="22.5">
      <c r="A273" s="86"/>
      <c r="B273" s="87"/>
      <c r="C273" s="19"/>
      <c r="D273" s="32"/>
      <c r="E273" s="31" t="s">
        <v>76</v>
      </c>
      <c r="F273" s="33"/>
      <c r="G273" s="26"/>
      <c r="I273" s="52"/>
    </row>
    <row r="274" spans="1:9" s="22" customFormat="1" ht="19.5">
      <c r="A274" s="86"/>
      <c r="B274" s="87"/>
      <c r="C274" s="19"/>
      <c r="D274" s="32"/>
      <c r="E274" s="31" t="s">
        <v>77</v>
      </c>
      <c r="F274" s="33"/>
      <c r="G274" s="26"/>
      <c r="I274" s="52"/>
    </row>
    <row r="275" spans="1:9" s="22" customFormat="1" ht="13.5" customHeight="1">
      <c r="A275" s="85"/>
      <c r="B275" s="85"/>
      <c r="C275" s="19"/>
      <c r="D275" s="23"/>
      <c r="E275" s="24"/>
      <c r="F275" s="36"/>
      <c r="G275" s="20"/>
      <c r="I275" s="52"/>
    </row>
    <row r="276" spans="1:9" s="22" customFormat="1" ht="20.100000000000001" customHeight="1">
      <c r="A276" s="86"/>
      <c r="B276" s="85"/>
      <c r="C276" s="19"/>
      <c r="D276" s="20"/>
      <c r="F276" s="37" t="s">
        <v>171</v>
      </c>
      <c r="G276" s="26"/>
      <c r="I276" s="52"/>
    </row>
    <row r="277" spans="1:9" s="22" customFormat="1" ht="22.5">
      <c r="A277" s="86"/>
      <c r="B277" s="87"/>
      <c r="C277" s="19"/>
      <c r="D277" s="32"/>
      <c r="E277" s="38" t="s">
        <v>86</v>
      </c>
      <c r="F277" s="33"/>
      <c r="G277" s="26"/>
      <c r="I277" s="52"/>
    </row>
    <row r="278" spans="1:9" s="22" customFormat="1" ht="22.5">
      <c r="A278" s="86"/>
      <c r="B278" s="87"/>
      <c r="C278" s="19"/>
      <c r="D278" s="32"/>
      <c r="E278" s="38" t="s">
        <v>170</v>
      </c>
      <c r="F278" s="33"/>
      <c r="G278" s="26"/>
      <c r="I278" s="52"/>
    </row>
    <row r="279" spans="1:9" s="22" customFormat="1" ht="13.5" customHeight="1">
      <c r="A279" s="85"/>
      <c r="B279" s="85"/>
      <c r="C279" s="19"/>
      <c r="D279" s="23"/>
      <c r="E279" s="24"/>
      <c r="F279" s="36"/>
      <c r="G279" s="20"/>
      <c r="I279" s="52"/>
    </row>
    <row r="280" spans="1:9" s="22" customFormat="1" ht="20.100000000000001" customHeight="1">
      <c r="A280" s="86"/>
      <c r="B280" s="85"/>
      <c r="C280" s="19"/>
      <c r="D280" s="20"/>
      <c r="F280" s="37" t="s">
        <v>172</v>
      </c>
      <c r="G280" s="26"/>
      <c r="I280" s="52"/>
    </row>
    <row r="281" spans="1:9" s="22" customFormat="1" ht="22.5">
      <c r="A281" s="86"/>
      <c r="B281" s="87"/>
      <c r="C281" s="19"/>
      <c r="D281" s="32"/>
      <c r="E281" s="38" t="s">
        <v>86</v>
      </c>
      <c r="F281" s="33"/>
      <c r="G281" s="26"/>
      <c r="I281" s="52"/>
    </row>
    <row r="282" spans="1:9" s="22" customFormat="1" ht="22.5">
      <c r="A282" s="86"/>
      <c r="B282" s="87"/>
      <c r="C282" s="19"/>
      <c r="D282" s="32"/>
      <c r="E282" s="38" t="s">
        <v>170</v>
      </c>
      <c r="F282" s="33"/>
      <c r="G282" s="26"/>
      <c r="I282" s="52"/>
    </row>
    <row r="283" spans="1:9" s="22" customFormat="1" ht="13.5" customHeight="1">
      <c r="A283" s="85"/>
      <c r="B283" s="85"/>
      <c r="C283" s="19"/>
      <c r="D283" s="23"/>
      <c r="E283" s="24"/>
      <c r="F283" s="36"/>
      <c r="G283" s="20"/>
      <c r="I283" s="52"/>
    </row>
    <row r="284" spans="1:9" s="22" customFormat="1" ht="20.100000000000001" customHeight="1">
      <c r="A284" s="86"/>
      <c r="B284" s="85"/>
      <c r="C284" s="19"/>
      <c r="D284" s="20"/>
      <c r="F284" s="37" t="s">
        <v>173</v>
      </c>
      <c r="G284" s="26"/>
      <c r="I284" s="52"/>
    </row>
    <row r="285" spans="1:9" s="22" customFormat="1" ht="22.5">
      <c r="A285" s="86"/>
      <c r="B285" s="87"/>
      <c r="C285" s="19"/>
      <c r="D285" s="32"/>
      <c r="E285" s="31" t="s">
        <v>86</v>
      </c>
      <c r="F285" s="33"/>
      <c r="G285" s="26"/>
      <c r="I285" s="52"/>
    </row>
    <row r="286" spans="1:9" s="22" customFormat="1" ht="19.5">
      <c r="A286" s="86"/>
      <c r="B286" s="87"/>
      <c r="C286" s="19"/>
      <c r="D286" s="32"/>
      <c r="E286" s="31" t="s">
        <v>87</v>
      </c>
      <c r="F286" s="33"/>
      <c r="G286" s="26"/>
      <c r="I286" s="52"/>
    </row>
    <row r="287" spans="1:9" s="22" customFormat="1" ht="22.5">
      <c r="A287" s="86"/>
      <c r="B287" s="87"/>
      <c r="C287" s="19"/>
      <c r="D287" s="32"/>
      <c r="E287" s="38" t="s">
        <v>170</v>
      </c>
      <c r="F287" s="33"/>
      <c r="G287" s="26"/>
      <c r="I287" s="52"/>
    </row>
    <row r="288" spans="1:9" s="22" customFormat="1" ht="19.5">
      <c r="A288" s="86"/>
      <c r="B288" s="87"/>
      <c r="C288" s="19"/>
      <c r="D288" s="32"/>
      <c r="E288" s="31" t="s">
        <v>88</v>
      </c>
      <c r="F288" s="33"/>
      <c r="G288" s="26"/>
      <c r="I288" s="52"/>
    </row>
    <row r="290" spans="1:83" s="34" customFormat="1" ht="17.100000000000001" customHeight="1">
      <c r="A290" s="34" t="s">
        <v>325</v>
      </c>
    </row>
    <row r="292" spans="1:83" s="121" customFormat="1" ht="14.25">
      <c r="A292" s="178" t="s">
        <v>49</v>
      </c>
      <c r="B292" s="129" t="s">
        <v>252</v>
      </c>
      <c r="C292" s="130"/>
      <c r="D292" s="132"/>
      <c r="E292" s="417"/>
      <c r="F292" s="1033"/>
      <c r="G292" s="1033"/>
      <c r="H292" s="1033"/>
      <c r="I292" s="1038"/>
      <c r="J292" s="294"/>
      <c r="K292" s="295"/>
      <c r="M292" s="422" t="str">
        <f>IF(ISERROR(INDEX(kind_of_nameforms,MATCH(E292,kind_of_forms,0),1)),"",INDEX(kind_of_nameforms,MATCH(E292,kind_of_forms,0),1))</f>
        <v/>
      </c>
    </row>
    <row r="295" spans="1:83" s="253" customFormat="1" ht="15">
      <c r="A295" s="34" t="s">
        <v>402</v>
      </c>
      <c r="B295" s="34"/>
      <c r="C295" s="34"/>
      <c r="D295" s="34"/>
      <c r="E295" s="34"/>
      <c r="F295" s="34"/>
      <c r="G295" s="34"/>
      <c r="H295" s="34"/>
      <c r="I295" s="34"/>
      <c r="J295" s="34"/>
      <c r="K295" s="34"/>
      <c r="L295" s="34"/>
      <c r="M295" s="34"/>
      <c r="N295" s="34"/>
      <c r="O295" s="34"/>
      <c r="P295" s="34"/>
      <c r="Q295" s="34"/>
      <c r="R295" s="34"/>
      <c r="S295" s="34"/>
      <c r="T295" s="34"/>
      <c r="U295" s="252"/>
      <c r="V295" s="34"/>
      <c r="W295" s="34"/>
    </row>
    <row r="296" spans="1:83" s="253" customFormat="1" ht="15">
      <c r="D296" s="335"/>
      <c r="E296" s="335"/>
      <c r="F296" s="335"/>
      <c r="G296" s="335"/>
      <c r="H296" s="335"/>
      <c r="I296" s="335"/>
      <c r="J296" s="335"/>
      <c r="K296" s="335"/>
      <c r="L296" s="335"/>
      <c r="U296" s="254"/>
    </row>
    <row r="297" spans="1:83" s="257" customFormat="1" ht="15" customHeight="1">
      <c r="A297" s="84"/>
      <c r="B297" s="179" t="s">
        <v>403</v>
      </c>
      <c r="C297" s="1401"/>
      <c r="D297" s="1231">
        <v>1</v>
      </c>
      <c r="E297" s="1306"/>
      <c r="F297" s="329"/>
      <c r="G297" s="181">
        <v>0</v>
      </c>
      <c r="H297" s="334"/>
      <c r="I297" s="242"/>
      <c r="J297" s="371" t="s">
        <v>496</v>
      </c>
      <c r="K297" s="148"/>
      <c r="L297" s="258"/>
      <c r="M297" s="204">
        <f>mergeValue(H297)</f>
        <v>0</v>
      </c>
      <c r="N297" s="194"/>
      <c r="O297" s="194"/>
      <c r="P297" s="204" t="str">
        <f>IF(ISERROR(MATCH(Q297,MODesc,0)),"n","y")</f>
        <v>n</v>
      </c>
      <c r="Q297" s="194"/>
      <c r="R297" s="204" t="str">
        <f>K297&amp;"("&amp;L297&amp;")"</f>
        <v>()</v>
      </c>
      <c r="S297" s="179"/>
      <c r="T297" s="179"/>
      <c r="U297" s="240"/>
      <c r="V297" s="179"/>
      <c r="W297" s="179"/>
      <c r="X297" s="179"/>
      <c r="Y297" s="256"/>
      <c r="Z297" s="256"/>
      <c r="AA297" s="219"/>
      <c r="AB297" s="219"/>
      <c r="AC297" s="219"/>
      <c r="AD297" s="219"/>
      <c r="AE297" s="219"/>
      <c r="AF297" s="219"/>
      <c r="AG297" s="219"/>
      <c r="AH297" s="219"/>
      <c r="AI297" s="219"/>
      <c r="AJ297" s="219"/>
      <c r="AK297" s="219"/>
      <c r="AL297" s="219"/>
      <c r="AM297" s="219"/>
      <c r="AN297" s="219"/>
      <c r="AO297" s="219"/>
      <c r="AP297" s="219"/>
      <c r="AQ297" s="219"/>
      <c r="AR297" s="219"/>
      <c r="AS297" s="219"/>
      <c r="AT297" s="219"/>
      <c r="AU297" s="219"/>
      <c r="AV297" s="219"/>
      <c r="AW297" s="219"/>
      <c r="AX297" s="219"/>
      <c r="AY297" s="219"/>
      <c r="AZ297" s="219"/>
      <c r="BA297" s="219"/>
      <c r="BB297" s="219"/>
      <c r="BC297" s="219"/>
      <c r="BD297" s="219"/>
      <c r="BE297" s="219"/>
      <c r="BF297" s="219"/>
      <c r="BG297" s="219"/>
      <c r="BH297" s="219"/>
      <c r="BI297" s="219"/>
      <c r="BJ297" s="219"/>
      <c r="BK297" s="219"/>
      <c r="BL297" s="219"/>
      <c r="BM297" s="219"/>
      <c r="BN297" s="219"/>
      <c r="BO297" s="219"/>
      <c r="BP297" s="219"/>
      <c r="BQ297" s="219"/>
      <c r="BR297" s="219"/>
      <c r="BS297" s="219"/>
      <c r="BT297" s="219"/>
      <c r="BU297" s="219"/>
      <c r="BV297" s="256"/>
      <c r="BW297" s="256"/>
      <c r="BX297" s="256"/>
      <c r="BY297" s="256"/>
      <c r="BZ297" s="256"/>
      <c r="CA297" s="256"/>
      <c r="CB297" s="256"/>
      <c r="CC297" s="256"/>
      <c r="CD297" s="256"/>
      <c r="CE297" s="256"/>
    </row>
    <row r="298" spans="1:83" s="257" customFormat="1" ht="15" customHeight="1">
      <c r="A298" s="84"/>
      <c r="B298" s="84"/>
      <c r="C298" s="1401"/>
      <c r="D298" s="1231"/>
      <c r="E298" s="1306"/>
      <c r="F298" s="242"/>
      <c r="G298" s="243"/>
      <c r="H298" s="148" t="s">
        <v>401</v>
      </c>
      <c r="I298" s="243"/>
      <c r="J298" s="243"/>
      <c r="K298" s="259"/>
      <c r="L298" s="258"/>
      <c r="M298" s="194"/>
      <c r="N298" s="194"/>
      <c r="O298" s="194"/>
      <c r="P298" s="194"/>
      <c r="Q298" s="204"/>
      <c r="R298" s="194"/>
      <c r="S298" s="179"/>
      <c r="T298" s="179"/>
      <c r="U298" s="240"/>
      <c r="V298" s="179"/>
      <c r="W298" s="179"/>
      <c r="X298" s="179"/>
      <c r="Y298" s="256"/>
      <c r="Z298" s="256"/>
      <c r="AA298" s="219"/>
      <c r="AB298" s="219"/>
      <c r="AC298" s="219"/>
      <c r="AD298" s="219"/>
      <c r="AE298" s="219"/>
      <c r="AF298" s="219"/>
      <c r="AG298" s="219"/>
      <c r="AH298" s="219"/>
      <c r="AI298" s="219"/>
      <c r="AJ298" s="219"/>
      <c r="AK298" s="219"/>
      <c r="AL298" s="219"/>
      <c r="AM298" s="219"/>
      <c r="AN298" s="219"/>
      <c r="AO298" s="219"/>
      <c r="AP298" s="219"/>
      <c r="AQ298" s="219"/>
      <c r="AR298" s="219"/>
      <c r="AS298" s="219"/>
      <c r="AT298" s="219"/>
      <c r="AU298" s="219"/>
      <c r="AV298" s="219"/>
      <c r="AW298" s="219"/>
      <c r="AX298" s="219"/>
      <c r="AY298" s="219"/>
      <c r="AZ298" s="219"/>
      <c r="BA298" s="219"/>
      <c r="BB298" s="219"/>
      <c r="BC298" s="219"/>
      <c r="BD298" s="219"/>
      <c r="BE298" s="219"/>
      <c r="BF298" s="219"/>
      <c r="BG298" s="219"/>
      <c r="BH298" s="219"/>
      <c r="BI298" s="219"/>
      <c r="BJ298" s="219"/>
      <c r="BK298" s="219"/>
      <c r="BL298" s="219"/>
      <c r="BM298" s="219"/>
      <c r="BN298" s="219"/>
      <c r="BO298" s="219"/>
      <c r="BP298" s="219"/>
      <c r="BQ298" s="219"/>
      <c r="BR298" s="219"/>
      <c r="BS298" s="219"/>
      <c r="BT298" s="219"/>
      <c r="BU298" s="219"/>
      <c r="BV298" s="256"/>
      <c r="BW298" s="256"/>
      <c r="BX298" s="256"/>
      <c r="BY298" s="256"/>
      <c r="BZ298" s="256"/>
      <c r="CA298" s="256"/>
      <c r="CB298" s="256"/>
      <c r="CC298" s="256"/>
      <c r="CD298" s="256"/>
      <c r="CE298" s="256"/>
    </row>
    <row r="299" spans="1:83" s="253" customFormat="1" ht="15">
      <c r="Q299" s="260"/>
      <c r="U299" s="254"/>
    </row>
    <row r="300" spans="1:83" s="253" customFormat="1" ht="15">
      <c r="A300" s="34" t="s">
        <v>404</v>
      </c>
      <c r="B300" s="34"/>
      <c r="C300" s="34"/>
      <c r="D300" s="34"/>
      <c r="E300" s="34"/>
      <c r="F300" s="34"/>
      <c r="G300" s="34"/>
      <c r="H300" s="34"/>
      <c r="I300" s="34"/>
      <c r="J300" s="34"/>
      <c r="K300" s="34"/>
      <c r="L300" s="34"/>
      <c r="M300" s="34"/>
      <c r="N300" s="34"/>
      <c r="O300" s="34"/>
      <c r="P300" s="34"/>
      <c r="Q300" s="261"/>
      <c r="R300" s="34"/>
      <c r="S300" s="34"/>
      <c r="T300" s="34"/>
      <c r="U300" s="252"/>
      <c r="V300" s="34"/>
      <c r="W300" s="34"/>
    </row>
    <row r="301" spans="1:83" s="253" customFormat="1" ht="15">
      <c r="F301" s="335"/>
      <c r="G301" s="335"/>
      <c r="H301" s="335"/>
      <c r="I301" s="335"/>
      <c r="J301" s="335"/>
      <c r="K301" s="335"/>
      <c r="L301" s="335"/>
      <c r="Q301" s="260"/>
      <c r="U301" s="254"/>
    </row>
    <row r="302" spans="1:83" s="257" customFormat="1" ht="15" customHeight="1">
      <c r="A302" s="84"/>
      <c r="B302" s="179" t="s">
        <v>403</v>
      </c>
      <c r="C302" s="1402"/>
      <c r="D302" s="241"/>
      <c r="E302" s="424"/>
      <c r="F302" s="1403"/>
      <c r="G302" s="1231">
        <v>0</v>
      </c>
      <c r="H302" s="1233"/>
      <c r="I302" s="242"/>
      <c r="J302" s="371" t="s">
        <v>496</v>
      </c>
      <c r="K302" s="148"/>
      <c r="L302" s="258"/>
      <c r="M302" s="204">
        <f>mergeValue(H302)</f>
        <v>0</v>
      </c>
      <c r="N302" s="194"/>
      <c r="O302" s="194"/>
      <c r="P302" s="194"/>
      <c r="Q302" s="194"/>
      <c r="R302" s="204" t="str">
        <f>K302&amp;"("&amp;L302&amp;")"</f>
        <v>()</v>
      </c>
      <c r="S302" s="179"/>
      <c r="T302" s="179"/>
      <c r="U302" s="240"/>
      <c r="V302" s="179"/>
      <c r="W302" s="179"/>
      <c r="X302" s="179"/>
      <c r="Y302" s="256"/>
      <c r="Z302" s="256"/>
      <c r="AA302" s="219"/>
      <c r="AB302" s="219"/>
      <c r="AC302" s="219"/>
      <c r="AD302" s="219"/>
      <c r="AE302" s="219"/>
      <c r="AF302" s="219"/>
      <c r="AG302" s="219"/>
      <c r="AH302" s="219"/>
      <c r="AI302" s="219"/>
      <c r="AJ302" s="219"/>
      <c r="AK302" s="219"/>
      <c r="AL302" s="219"/>
      <c r="AM302" s="219"/>
      <c r="AN302" s="219"/>
      <c r="AO302" s="219"/>
      <c r="AP302" s="219"/>
      <c r="AQ302" s="219"/>
      <c r="AR302" s="219"/>
      <c r="AS302" s="219"/>
      <c r="AT302" s="219"/>
      <c r="AU302" s="219"/>
      <c r="AV302" s="219"/>
      <c r="AW302" s="219"/>
      <c r="AX302" s="219"/>
      <c r="AY302" s="219"/>
      <c r="AZ302" s="219"/>
      <c r="BA302" s="219"/>
      <c r="BB302" s="219"/>
      <c r="BC302" s="219"/>
      <c r="BD302" s="219"/>
      <c r="BE302" s="219"/>
      <c r="BF302" s="219"/>
      <c r="BG302" s="219"/>
      <c r="BH302" s="219"/>
      <c r="BI302" s="219"/>
      <c r="BJ302" s="219"/>
      <c r="BK302" s="219"/>
      <c r="BL302" s="219"/>
      <c r="BM302" s="219"/>
      <c r="BN302" s="219"/>
      <c r="BO302" s="219"/>
      <c r="BP302" s="219"/>
      <c r="BQ302" s="219"/>
      <c r="BR302" s="219"/>
      <c r="BS302" s="219"/>
      <c r="BT302" s="219"/>
      <c r="BU302" s="219"/>
      <c r="BV302" s="256"/>
      <c r="BW302" s="256"/>
      <c r="BX302" s="256"/>
      <c r="BY302" s="256"/>
      <c r="BZ302" s="256"/>
      <c r="CA302" s="256"/>
      <c r="CB302" s="256"/>
      <c r="CC302" s="256"/>
      <c r="CD302" s="256"/>
      <c r="CE302" s="256"/>
    </row>
    <row r="303" spans="1:83" s="257" customFormat="1" ht="15" customHeight="1">
      <c r="A303" s="84"/>
      <c r="B303" s="84"/>
      <c r="C303" s="1402"/>
      <c r="D303" s="241"/>
      <c r="E303" s="424"/>
      <c r="F303" s="1403"/>
      <c r="G303" s="1231"/>
      <c r="H303" s="1233"/>
      <c r="I303" s="243"/>
      <c r="J303" s="243"/>
      <c r="K303" s="148" t="s">
        <v>4</v>
      </c>
      <c r="L303" s="258"/>
      <c r="M303" s="194"/>
      <c r="N303" s="194"/>
      <c r="O303" s="194"/>
      <c r="P303" s="194"/>
      <c r="Q303" s="204"/>
      <c r="R303" s="194"/>
      <c r="S303" s="179"/>
      <c r="T303" s="179"/>
      <c r="U303" s="240"/>
      <c r="V303" s="179"/>
      <c r="W303" s="179"/>
      <c r="X303" s="179"/>
      <c r="Y303" s="256"/>
      <c r="Z303" s="256"/>
      <c r="AA303" s="219"/>
      <c r="AB303" s="219"/>
      <c r="AC303" s="219"/>
      <c r="AD303" s="219"/>
      <c r="AE303" s="219"/>
      <c r="AF303" s="219"/>
      <c r="AG303" s="219"/>
      <c r="AH303" s="219"/>
      <c r="AI303" s="219"/>
      <c r="AJ303" s="219"/>
      <c r="AK303" s="219"/>
      <c r="AL303" s="219"/>
      <c r="AM303" s="219"/>
      <c r="AN303" s="219"/>
      <c r="AO303" s="219"/>
      <c r="AP303" s="219"/>
      <c r="AQ303" s="219"/>
      <c r="AR303" s="219"/>
      <c r="AS303" s="219"/>
      <c r="AT303" s="219"/>
      <c r="AU303" s="219"/>
      <c r="AV303" s="219"/>
      <c r="AW303" s="219"/>
      <c r="AX303" s="219"/>
      <c r="AY303" s="219"/>
      <c r="AZ303" s="219"/>
      <c r="BA303" s="219"/>
      <c r="BB303" s="219"/>
      <c r="BC303" s="219"/>
      <c r="BD303" s="219"/>
      <c r="BE303" s="219"/>
      <c r="BF303" s="219"/>
      <c r="BG303" s="219"/>
      <c r="BH303" s="219"/>
      <c r="BI303" s="219"/>
      <c r="BJ303" s="219"/>
      <c r="BK303" s="219"/>
      <c r="BL303" s="219"/>
      <c r="BM303" s="219"/>
      <c r="BN303" s="219"/>
      <c r="BO303" s="219"/>
      <c r="BP303" s="219"/>
      <c r="BQ303" s="219"/>
      <c r="BR303" s="219"/>
      <c r="BS303" s="219"/>
      <c r="BT303" s="219"/>
      <c r="BU303" s="219"/>
      <c r="BV303" s="256"/>
      <c r="BW303" s="256"/>
      <c r="BX303" s="256"/>
      <c r="BY303" s="256"/>
      <c r="BZ303" s="256"/>
      <c r="CA303" s="256"/>
      <c r="CB303" s="256"/>
      <c r="CC303" s="256"/>
      <c r="CD303" s="256"/>
      <c r="CE303" s="256"/>
    </row>
    <row r="304" spans="1:83" s="253" customFormat="1" ht="15">
      <c r="Q304" s="260"/>
      <c r="U304" s="254"/>
    </row>
    <row r="305" spans="1:83" s="253" customFormat="1" ht="15">
      <c r="A305" s="34" t="s">
        <v>405</v>
      </c>
      <c r="B305" s="34"/>
      <c r="C305" s="34"/>
      <c r="D305" s="34"/>
      <c r="E305" s="34"/>
      <c r="F305" s="34"/>
      <c r="G305" s="34"/>
      <c r="H305" s="34"/>
      <c r="I305" s="34"/>
      <c r="J305" s="34"/>
      <c r="K305" s="34"/>
      <c r="L305" s="34"/>
      <c r="M305" s="34"/>
      <c r="N305" s="34"/>
      <c r="O305" s="34"/>
      <c r="P305" s="34"/>
      <c r="Q305" s="261"/>
      <c r="R305" s="34"/>
      <c r="S305" s="34"/>
      <c r="T305" s="34"/>
      <c r="U305" s="252"/>
      <c r="V305" s="34"/>
      <c r="W305" s="34"/>
    </row>
    <row r="306" spans="1:83" s="253" customFormat="1" ht="15">
      <c r="Q306" s="260"/>
      <c r="U306" s="254"/>
    </row>
    <row r="307" spans="1:83" s="257" customFormat="1" ht="15" customHeight="1">
      <c r="A307" s="84"/>
      <c r="B307" s="179" t="s">
        <v>403</v>
      </c>
      <c r="C307" s="375"/>
      <c r="D307" s="253"/>
      <c r="E307" s="425"/>
      <c r="F307" s="253"/>
      <c r="G307" s="253"/>
      <c r="H307" s="253"/>
      <c r="I307" s="213"/>
      <c r="J307" s="181">
        <v>0</v>
      </c>
      <c r="K307" s="374"/>
      <c r="L307" s="239"/>
      <c r="M307" s="204">
        <f>mergeValue(H307)</f>
        <v>0</v>
      </c>
      <c r="N307" s="194"/>
      <c r="O307" s="194"/>
      <c r="P307" s="194"/>
      <c r="Q307" s="194"/>
      <c r="R307" s="204" t="str">
        <f>K307&amp;" ("&amp;L307&amp;")"</f>
        <v xml:space="preserve"> ()</v>
      </c>
      <c r="S307" s="179"/>
      <c r="T307" s="179"/>
      <c r="U307" s="240"/>
      <c r="V307" s="179"/>
      <c r="W307" s="179"/>
      <c r="X307" s="179"/>
      <c r="Y307" s="256"/>
      <c r="Z307" s="256"/>
      <c r="AA307" s="219"/>
      <c r="AB307" s="219"/>
      <c r="AC307" s="219"/>
      <c r="AD307" s="219"/>
      <c r="AE307" s="219"/>
      <c r="AF307" s="219"/>
      <c r="AG307" s="219"/>
      <c r="AH307" s="219"/>
      <c r="AI307" s="219"/>
      <c r="AJ307" s="219"/>
      <c r="AK307" s="219"/>
      <c r="AL307" s="219"/>
      <c r="AM307" s="219"/>
      <c r="AN307" s="219"/>
      <c r="AO307" s="219"/>
      <c r="AP307" s="219"/>
      <c r="AQ307" s="219"/>
      <c r="AR307" s="219"/>
      <c r="AS307" s="219"/>
      <c r="AT307" s="219"/>
      <c r="AU307" s="219"/>
      <c r="AV307" s="219"/>
      <c r="AW307" s="219"/>
      <c r="AX307" s="219"/>
      <c r="AY307" s="219"/>
      <c r="AZ307" s="219"/>
      <c r="BA307" s="219"/>
      <c r="BB307" s="219"/>
      <c r="BC307" s="219"/>
      <c r="BD307" s="219"/>
      <c r="BE307" s="219"/>
      <c r="BF307" s="219"/>
      <c r="BG307" s="219"/>
      <c r="BH307" s="219"/>
      <c r="BI307" s="219"/>
      <c r="BJ307" s="219"/>
      <c r="BK307" s="219"/>
      <c r="BL307" s="219"/>
      <c r="BM307" s="219"/>
      <c r="BN307" s="219"/>
      <c r="BO307" s="219"/>
      <c r="BP307" s="219"/>
      <c r="BQ307" s="219"/>
      <c r="BR307" s="219"/>
      <c r="BS307" s="219"/>
      <c r="BT307" s="219"/>
      <c r="BU307" s="219"/>
      <c r="BV307" s="256"/>
      <c r="BW307" s="256"/>
      <c r="BX307" s="256"/>
      <c r="BY307" s="256"/>
      <c r="BZ307" s="256"/>
      <c r="CA307" s="256"/>
      <c r="CB307" s="256"/>
      <c r="CC307" s="256"/>
      <c r="CD307" s="256"/>
      <c r="CE307" s="256"/>
    </row>
    <row r="309" spans="1:83" ht="11.25"/>
    <row r="310" spans="1:83" s="34" customFormat="1" ht="11.25">
      <c r="A310" s="34" t="s">
        <v>444</v>
      </c>
    </row>
    <row r="311" spans="1:83" ht="11.25"/>
    <row r="312" spans="1:83" s="35" customFormat="1" ht="20.100000000000001" customHeight="1">
      <c r="A312" s="91"/>
      <c r="B312" s="179"/>
      <c r="C312" s="81"/>
      <c r="D312" s="180"/>
      <c r="E312" s="280"/>
      <c r="F312" s="278"/>
      <c r="G312" s="281"/>
      <c r="I312" s="204"/>
      <c r="J312" s="204"/>
    </row>
    <row r="313" spans="1:83" ht="11.25"/>
    <row r="314" spans="1:83" ht="11.25"/>
    <row r="315" spans="1:83" s="34" customFormat="1" ht="11.25">
      <c r="A315" s="34" t="s">
        <v>450</v>
      </c>
    </row>
    <row r="316" spans="1:83" ht="11.25"/>
    <row r="317" spans="1:83" s="35" customFormat="1" ht="20.100000000000001" customHeight="1">
      <c r="A317" s="277"/>
      <c r="B317" s="179"/>
      <c r="C317" s="81"/>
      <c r="D317" s="180"/>
      <c r="E317" s="283"/>
      <c r="F317" s="282" t="s">
        <v>449</v>
      </c>
      <c r="G317" s="282" t="s">
        <v>449</v>
      </c>
      <c r="H317" s="294"/>
      <c r="I317" s="204"/>
      <c r="K317" s="204"/>
      <c r="L317" s="204"/>
    </row>
    <row r="318" spans="1:83" ht="11.25"/>
    <row r="319" spans="1:83" ht="11.25"/>
    <row r="320" spans="1:83" s="34" customFormat="1" ht="11.25">
      <c r="A320" s="34" t="s">
        <v>451</v>
      </c>
    </row>
    <row r="321" spans="1:12" ht="11.25"/>
    <row r="322" spans="1:12" s="35" customFormat="1" ht="20.100000000000001" customHeight="1">
      <c r="A322" s="277"/>
      <c r="B322" s="179"/>
      <c r="C322" s="81"/>
      <c r="D322" s="180"/>
      <c r="E322" s="283"/>
      <c r="F322" s="282" t="s">
        <v>449</v>
      </c>
      <c r="G322" s="388"/>
      <c r="H322" s="282" t="s">
        <v>449</v>
      </c>
      <c r="I322" s="204"/>
      <c r="K322" s="204"/>
      <c r="L322" s="204"/>
    </row>
    <row r="323" spans="1:12" ht="11.25"/>
    <row r="324" spans="1:12" ht="11.25"/>
    <row r="325" spans="1:12" s="34" customFormat="1" ht="11.25">
      <c r="A325" s="34" t="s">
        <v>452</v>
      </c>
    </row>
    <row r="326" spans="1:12" ht="11.25"/>
    <row r="327" spans="1:12" s="35" customFormat="1" ht="20.100000000000001" customHeight="1">
      <c r="A327" s="277"/>
      <c r="B327" s="179"/>
      <c r="C327" s="81"/>
      <c r="D327" s="180"/>
      <c r="E327" s="284">
        <f>E326</f>
        <v>0</v>
      </c>
      <c r="F327" s="282" t="s">
        <v>449</v>
      </c>
      <c r="G327" s="388"/>
      <c r="H327" s="282" t="s">
        <v>449</v>
      </c>
      <c r="I327" s="204"/>
      <c r="K327" s="204"/>
      <c r="L327" s="204"/>
    </row>
    <row r="328" spans="1:12" s="35" customFormat="1" ht="14.25">
      <c r="A328" s="277"/>
      <c r="B328" s="179"/>
      <c r="C328" s="81"/>
      <c r="D328" s="95"/>
      <c r="E328" s="285"/>
      <c r="F328" s="286"/>
      <c r="G328"/>
      <c r="H328" s="286"/>
      <c r="I328" s="204"/>
      <c r="K328" s="204"/>
      <c r="L328" s="204"/>
    </row>
    <row r="330" spans="1:12" s="34" customFormat="1" ht="11.25">
      <c r="A330" s="34" t="s">
        <v>453</v>
      </c>
    </row>
    <row r="331" spans="1:12" ht="11.25"/>
    <row r="332" spans="1:12" s="35" customFormat="1" ht="20.100000000000001" customHeight="1">
      <c r="A332" s="277"/>
      <c r="B332" s="179"/>
      <c r="C332" s="81"/>
      <c r="D332" s="180"/>
      <c r="E332" s="284">
        <f>E331</f>
        <v>0</v>
      </c>
      <c r="F332" s="282" t="s">
        <v>449</v>
      </c>
      <c r="G332" s="287"/>
      <c r="H332" s="282" t="s">
        <v>449</v>
      </c>
      <c r="I332" s="204"/>
      <c r="K332" s="204"/>
      <c r="L332" s="204"/>
    </row>
    <row r="335" spans="1:12" s="34" customFormat="1" ht="17.100000000000001" customHeight="1">
      <c r="A335" s="34" t="s">
        <v>484</v>
      </c>
    </row>
    <row r="337" spans="1:83" s="182" customFormat="1" ht="409.5">
      <c r="A337" s="1272">
        <v>1</v>
      </c>
      <c r="B337" s="206"/>
      <c r="C337" s="206"/>
      <c r="D337" s="206"/>
      <c r="F337" s="313" t="str">
        <f>"2." &amp;mergeValue(A337)</f>
        <v>2.1</v>
      </c>
      <c r="G337" s="389" t="s">
        <v>473</v>
      </c>
      <c r="H337" s="297"/>
      <c r="I337" s="188" t="s">
        <v>568</v>
      </c>
      <c r="J337" s="312"/>
      <c r="K337" s="206"/>
      <c r="L337" s="206"/>
      <c r="M337" s="206"/>
      <c r="N337" s="206"/>
      <c r="O337" s="206"/>
      <c r="P337" s="206"/>
      <c r="Q337" s="206"/>
      <c r="R337" s="206"/>
      <c r="S337" s="206"/>
      <c r="T337" s="206"/>
    </row>
    <row r="338" spans="1:83" s="182" customFormat="1" ht="90">
      <c r="A338" s="1272"/>
      <c r="B338" s="206"/>
      <c r="C338" s="206"/>
      <c r="D338" s="206"/>
      <c r="F338" s="313" t="str">
        <f>"3." &amp;mergeValue(A338)</f>
        <v>3.1</v>
      </c>
      <c r="G338" s="389" t="s">
        <v>474</v>
      </c>
      <c r="H338" s="297"/>
      <c r="I338" s="188" t="s">
        <v>566</v>
      </c>
      <c r="J338" s="312"/>
      <c r="K338" s="206"/>
      <c r="L338" s="206"/>
      <c r="M338" s="206"/>
      <c r="N338" s="206"/>
      <c r="O338" s="206"/>
      <c r="P338" s="206"/>
      <c r="Q338" s="206"/>
      <c r="R338" s="206"/>
      <c r="S338" s="206"/>
      <c r="T338" s="206"/>
    </row>
    <row r="339" spans="1:83" s="182" customFormat="1" ht="45">
      <c r="A339" s="1272"/>
      <c r="B339" s="206"/>
      <c r="C339" s="206"/>
      <c r="D339" s="206"/>
      <c r="F339" s="313" t="str">
        <f>"4."&amp;mergeValue(A339)</f>
        <v>4.1</v>
      </c>
      <c r="G339" s="389" t="s">
        <v>475</v>
      </c>
      <c r="H339" s="298" t="s">
        <v>449</v>
      </c>
      <c r="I339" s="188"/>
      <c r="J339" s="312"/>
      <c r="K339" s="206"/>
      <c r="L339" s="206"/>
      <c r="M339" s="206"/>
      <c r="N339" s="206"/>
      <c r="O339" s="206"/>
      <c r="P339" s="206"/>
      <c r="Q339" s="206"/>
      <c r="R339" s="206"/>
      <c r="S339" s="206"/>
      <c r="T339" s="206"/>
    </row>
    <row r="340" spans="1:83" s="182" customFormat="1" ht="101.25">
      <c r="A340" s="1272"/>
      <c r="B340" s="1272">
        <v>1</v>
      </c>
      <c r="C340" s="319"/>
      <c r="D340" s="319"/>
      <c r="F340" s="313" t="str">
        <f>"4."&amp;mergeValue(A340) &amp;"."&amp;mergeValue(B340)</f>
        <v>4.1.1</v>
      </c>
      <c r="G340" s="304" t="s">
        <v>570</v>
      </c>
      <c r="H340" s="297" t="str">
        <f>IF(region_name="","",region_name)</f>
        <v>Челябинская область</v>
      </c>
      <c r="I340" s="188" t="s">
        <v>478</v>
      </c>
      <c r="J340" s="312"/>
      <c r="K340" s="206"/>
      <c r="L340" s="206"/>
      <c r="M340" s="206"/>
      <c r="N340" s="206"/>
      <c r="O340" s="206"/>
      <c r="P340" s="206"/>
      <c r="Q340" s="206"/>
      <c r="R340" s="206"/>
      <c r="S340" s="206"/>
      <c r="T340" s="206"/>
    </row>
    <row r="341" spans="1:83" s="182" customFormat="1" ht="191.25">
      <c r="A341" s="1272"/>
      <c r="B341" s="1272"/>
      <c r="C341" s="1272">
        <v>1</v>
      </c>
      <c r="D341" s="319"/>
      <c r="F341" s="313" t="str">
        <f>"4."&amp;mergeValue(A341) &amp;"."&amp;mergeValue(B341)&amp;"."&amp;mergeValue(C341)</f>
        <v>4.1.1.1</v>
      </c>
      <c r="G341" s="318" t="s">
        <v>476</v>
      </c>
      <c r="H341" s="297"/>
      <c r="I341" s="188" t="s">
        <v>479</v>
      </c>
      <c r="J341" s="312"/>
      <c r="K341" s="206"/>
      <c r="L341" s="206"/>
      <c r="M341" s="206"/>
      <c r="N341" s="206"/>
      <c r="O341" s="206"/>
      <c r="P341" s="206"/>
      <c r="Q341" s="206"/>
      <c r="R341" s="206"/>
      <c r="S341" s="206"/>
      <c r="T341" s="206"/>
    </row>
    <row r="342" spans="1:83" s="182" customFormat="1" ht="33.75" customHeight="1">
      <c r="A342" s="1272"/>
      <c r="B342" s="1272"/>
      <c r="C342" s="1272"/>
      <c r="D342" s="319">
        <v>1</v>
      </c>
      <c r="F342" s="313" t="str">
        <f>"4."&amp;mergeValue(A342) &amp;"."&amp;mergeValue(B342)&amp;"."&amp;mergeValue(C342)&amp;"."&amp;mergeValue(D342)</f>
        <v>4.1.1.1.1</v>
      </c>
      <c r="G342" s="392" t="s">
        <v>477</v>
      </c>
      <c r="H342" s="297"/>
      <c r="I342" s="1273" t="s">
        <v>569</v>
      </c>
      <c r="J342" s="312"/>
      <c r="K342" s="206"/>
      <c r="L342" s="206"/>
      <c r="M342" s="206"/>
      <c r="N342" s="206"/>
      <c r="O342" s="206"/>
      <c r="P342" s="206"/>
      <c r="Q342" s="206"/>
      <c r="R342" s="206"/>
      <c r="S342" s="206"/>
      <c r="T342" s="206"/>
    </row>
    <row r="343" spans="1:83" s="182" customFormat="1" ht="18.75">
      <c r="A343" s="1272"/>
      <c r="B343" s="1272"/>
      <c r="C343" s="1272"/>
      <c r="D343" s="319"/>
      <c r="F343" s="396"/>
      <c r="G343" s="397" t="s">
        <v>4</v>
      </c>
      <c r="H343" s="398"/>
      <c r="I343" s="1273"/>
      <c r="J343" s="312"/>
      <c r="K343" s="206"/>
      <c r="L343" s="206"/>
      <c r="M343" s="206"/>
      <c r="N343" s="206"/>
      <c r="O343" s="206"/>
      <c r="P343" s="206"/>
      <c r="Q343" s="206"/>
      <c r="R343" s="206"/>
      <c r="S343" s="206"/>
      <c r="T343" s="206"/>
    </row>
    <row r="344" spans="1:83" s="182" customFormat="1" ht="18.75">
      <c r="A344" s="1272"/>
      <c r="B344" s="1272"/>
      <c r="C344" s="319"/>
      <c r="D344" s="319"/>
      <c r="F344" s="315"/>
      <c r="G344" s="142" t="s">
        <v>401</v>
      </c>
      <c r="H344" s="316"/>
      <c r="I344" s="317"/>
      <c r="J344" s="312"/>
      <c r="K344" s="206"/>
      <c r="L344" s="206"/>
      <c r="M344" s="206"/>
      <c r="N344" s="206"/>
      <c r="O344" s="206"/>
      <c r="P344" s="206"/>
      <c r="Q344" s="206"/>
      <c r="R344" s="206"/>
      <c r="S344" s="206"/>
      <c r="T344" s="206"/>
    </row>
    <row r="345" spans="1:83" s="182" customFormat="1" ht="18.75">
      <c r="A345" s="1272"/>
      <c r="B345" s="206"/>
      <c r="C345" s="206"/>
      <c r="D345" s="206"/>
      <c r="F345" s="315"/>
      <c r="G345" s="148" t="s">
        <v>483</v>
      </c>
      <c r="H345" s="316"/>
      <c r="I345" s="317"/>
      <c r="J345" s="312"/>
      <c r="K345" s="206"/>
      <c r="L345" s="206"/>
      <c r="M345" s="206"/>
      <c r="N345" s="206"/>
      <c r="O345" s="206"/>
      <c r="P345" s="206"/>
      <c r="Q345" s="206"/>
      <c r="R345" s="206"/>
      <c r="S345" s="206"/>
      <c r="T345" s="206"/>
    </row>
    <row r="346" spans="1:83" s="182" customFormat="1" ht="18.75">
      <c r="A346" s="206"/>
      <c r="B346" s="206"/>
      <c r="C346" s="206"/>
      <c r="D346" s="206"/>
      <c r="F346" s="315"/>
      <c r="G346" s="158" t="s">
        <v>482</v>
      </c>
      <c r="H346" s="316"/>
      <c r="I346" s="317"/>
      <c r="J346" s="312"/>
      <c r="K346" s="206"/>
      <c r="L346" s="206"/>
      <c r="M346" s="206"/>
      <c r="N346" s="206"/>
      <c r="O346" s="206"/>
      <c r="P346" s="206"/>
      <c r="Q346" s="206"/>
      <c r="R346" s="206"/>
      <c r="S346" s="206"/>
      <c r="T346" s="206"/>
    </row>
    <row r="349" spans="1:83" s="1071" customFormat="1" ht="17.100000000000001" customHeight="1">
      <c r="A349" s="1073" t="s">
        <v>701</v>
      </c>
      <c r="B349" s="1073"/>
      <c r="C349" s="1073"/>
      <c r="D349" s="1073"/>
      <c r="E349" s="1073"/>
      <c r="F349" s="1073"/>
      <c r="G349" s="1073"/>
      <c r="H349" s="1073"/>
      <c r="I349" s="1073"/>
      <c r="J349" s="1073"/>
      <c r="K349" s="1073"/>
      <c r="L349" s="1073"/>
      <c r="M349" s="1073"/>
      <c r="N349" s="1073"/>
      <c r="O349" s="1073"/>
      <c r="P349" s="1073"/>
      <c r="Q349" s="1073"/>
      <c r="R349" s="1073"/>
      <c r="S349" s="1073"/>
      <c r="T349" s="1073"/>
      <c r="U349" s="1073"/>
      <c r="V349" s="1073"/>
      <c r="W349" s="1073"/>
      <c r="X349" s="1073"/>
      <c r="Y349" s="1073"/>
      <c r="Z349" s="1073"/>
      <c r="AA349" s="1073"/>
      <c r="AB349" s="1073"/>
      <c r="AC349" s="1073"/>
      <c r="AD349" s="1073"/>
      <c r="AE349" s="1073"/>
      <c r="AF349" s="1073"/>
      <c r="AG349" s="1073"/>
      <c r="AH349" s="1073"/>
      <c r="AI349" s="1073"/>
      <c r="AJ349" s="1073"/>
      <c r="AK349" s="1073"/>
      <c r="AL349" s="1073"/>
      <c r="AM349" s="1073"/>
      <c r="AN349" s="1073"/>
      <c r="AO349" s="1073"/>
      <c r="AP349" s="1073"/>
      <c r="AQ349" s="1073"/>
      <c r="AR349" s="1073"/>
      <c r="AS349" s="1073"/>
      <c r="AT349" s="1073"/>
      <c r="AU349" s="1073"/>
      <c r="AV349" s="1073"/>
      <c r="AW349" s="1073"/>
      <c r="AX349" s="1073"/>
      <c r="AY349" s="1073"/>
      <c r="AZ349" s="1073"/>
      <c r="BA349" s="1073"/>
      <c r="BB349" s="1073"/>
      <c r="BC349" s="1073"/>
      <c r="BD349" s="1073"/>
      <c r="BE349" s="1073"/>
      <c r="BF349" s="1073"/>
      <c r="BG349" s="1073"/>
      <c r="BH349" s="1073"/>
      <c r="BI349" s="1073"/>
      <c r="BJ349" s="1073"/>
      <c r="BK349" s="1073"/>
      <c r="BL349" s="1073"/>
      <c r="BM349" s="1073"/>
      <c r="BN349" s="1073"/>
      <c r="BO349" s="1073"/>
      <c r="BP349" s="1073"/>
      <c r="BQ349" s="1073"/>
      <c r="BR349" s="1073"/>
      <c r="BS349" s="1073"/>
      <c r="BT349" s="1073"/>
      <c r="BU349" s="1073"/>
      <c r="BV349" s="1073"/>
      <c r="BW349" s="1073"/>
      <c r="BX349" s="1073"/>
      <c r="BY349" s="1073"/>
      <c r="BZ349" s="1073"/>
      <c r="CA349" s="1073"/>
      <c r="CB349" s="1073"/>
      <c r="CC349" s="1073"/>
      <c r="CD349" s="1073"/>
      <c r="CE349" s="1073"/>
    </row>
    <row r="350" spans="1:83" s="1071" customFormat="1" ht="17.100000000000001" customHeight="1"/>
    <row r="351" spans="1:83" s="1071" customFormat="1" ht="17.100000000000001" customHeight="1">
      <c r="A351" s="1083"/>
      <c r="B351" s="1094"/>
      <c r="C351" s="1080"/>
      <c r="D351" s="1095"/>
      <c r="E351" s="1106"/>
      <c r="F351" s="1130"/>
      <c r="G351" s="1110"/>
      <c r="H351" s="1107"/>
      <c r="I351" s="1100"/>
      <c r="J351" s="1100"/>
      <c r="K351" s="1074"/>
      <c r="L351" s="1074"/>
      <c r="M351" s="1074"/>
      <c r="N351" s="1074"/>
      <c r="O351" s="1074"/>
      <c r="P351" s="1074"/>
      <c r="Q351" s="1074"/>
      <c r="R351" s="1074"/>
      <c r="S351" s="1074"/>
      <c r="T351" s="1074"/>
      <c r="U351" s="1074"/>
      <c r="V351" s="1074"/>
      <c r="W351" s="1074"/>
      <c r="X351" s="1074"/>
      <c r="Y351" s="1074"/>
      <c r="Z351" s="1074"/>
      <c r="AA351" s="1074"/>
      <c r="AB351" s="1074"/>
      <c r="AC351" s="1074"/>
      <c r="AD351" s="1074"/>
      <c r="AE351" s="1074"/>
      <c r="AF351" s="1074"/>
      <c r="AG351" s="1074"/>
      <c r="AH351" s="1074"/>
      <c r="AI351" s="1074"/>
      <c r="AJ351" s="1074"/>
      <c r="AK351" s="1074"/>
      <c r="AL351" s="1074"/>
      <c r="AM351" s="1074"/>
      <c r="AN351" s="1074"/>
      <c r="AO351" s="1074"/>
      <c r="AP351" s="1074"/>
      <c r="AQ351" s="1074"/>
      <c r="AR351" s="1074"/>
      <c r="AS351" s="1074"/>
      <c r="AT351" s="1074"/>
      <c r="AU351" s="1074"/>
      <c r="AV351" s="1074"/>
      <c r="AW351" s="1074"/>
      <c r="AX351" s="1074"/>
      <c r="AY351" s="1074"/>
      <c r="AZ351" s="1074"/>
      <c r="BA351" s="1074"/>
      <c r="BB351" s="1074"/>
      <c r="BC351" s="1074"/>
      <c r="BD351" s="1074"/>
      <c r="BE351" s="1074"/>
      <c r="BF351" s="1074"/>
      <c r="BG351" s="1074"/>
      <c r="BH351" s="1074"/>
      <c r="BI351" s="1074"/>
      <c r="BJ351" s="1074"/>
      <c r="BK351" s="1074"/>
      <c r="BL351" s="1074"/>
      <c r="BM351" s="1074"/>
      <c r="BN351" s="1074"/>
      <c r="BO351" s="1074"/>
      <c r="BP351" s="1074"/>
      <c r="BQ351" s="1074"/>
      <c r="BR351" s="1074"/>
      <c r="BS351" s="1074"/>
      <c r="BT351" s="1074"/>
      <c r="BU351" s="1074"/>
      <c r="BV351" s="1074"/>
      <c r="BW351" s="1074"/>
      <c r="BX351" s="1074"/>
      <c r="BY351" s="1074"/>
      <c r="BZ351" s="1074"/>
      <c r="CA351" s="1074"/>
      <c r="CB351" s="1074"/>
      <c r="CC351" s="1074"/>
      <c r="CD351" s="1074"/>
      <c r="CE351" s="1074"/>
    </row>
    <row r="352" spans="1:83" s="1071" customFormat="1" ht="17.100000000000001" customHeight="1"/>
    <row r="353" spans="1:83" s="1071" customFormat="1" ht="17.100000000000001" customHeight="1"/>
    <row r="354" spans="1:83" s="1071" customFormat="1" ht="17.100000000000001" customHeight="1">
      <c r="A354" s="1073" t="s">
        <v>702</v>
      </c>
      <c r="B354" s="1073"/>
      <c r="C354" s="1073"/>
      <c r="D354" s="1073"/>
      <c r="E354" s="1073"/>
      <c r="F354" s="1073"/>
      <c r="G354" s="1073"/>
      <c r="H354" s="1073"/>
      <c r="I354" s="1073"/>
      <c r="J354" s="1073"/>
      <c r="K354" s="1073"/>
      <c r="L354" s="1073"/>
      <c r="M354" s="1073"/>
      <c r="N354" s="1073"/>
      <c r="O354" s="1073"/>
      <c r="P354" s="1073"/>
      <c r="Q354" s="1073"/>
      <c r="R354" s="1073"/>
      <c r="S354" s="1073"/>
      <c r="T354" s="1073"/>
      <c r="U354" s="1073"/>
      <c r="V354" s="1073"/>
      <c r="W354" s="1073"/>
      <c r="X354" s="1073"/>
      <c r="Y354" s="1073"/>
      <c r="Z354" s="1073"/>
      <c r="AA354" s="1073"/>
      <c r="AB354" s="1073"/>
      <c r="AC354" s="1073"/>
      <c r="AD354" s="1073"/>
      <c r="AE354" s="1073"/>
      <c r="AF354" s="1073"/>
      <c r="AG354" s="1073"/>
      <c r="AH354" s="1073"/>
      <c r="AI354" s="1073"/>
      <c r="AJ354" s="1073"/>
      <c r="AK354" s="1073"/>
      <c r="AL354" s="1073"/>
      <c r="AM354" s="1073"/>
      <c r="AN354" s="1073"/>
      <c r="AO354" s="1073"/>
      <c r="AP354" s="1073"/>
      <c r="AQ354" s="1073"/>
      <c r="AR354" s="1073"/>
      <c r="AS354" s="1073"/>
      <c r="AT354" s="1073"/>
      <c r="AU354" s="1073"/>
      <c r="AV354" s="1073"/>
      <c r="AW354" s="1073"/>
      <c r="AX354" s="1073"/>
      <c r="AY354" s="1073"/>
      <c r="AZ354" s="1073"/>
      <c r="BA354" s="1073"/>
      <c r="BB354" s="1073"/>
      <c r="BC354" s="1073"/>
      <c r="BD354" s="1073"/>
      <c r="BE354" s="1073"/>
      <c r="BF354" s="1073"/>
      <c r="BG354" s="1073"/>
      <c r="BH354" s="1073"/>
      <c r="BI354" s="1073"/>
      <c r="BJ354" s="1073"/>
      <c r="BK354" s="1073"/>
      <c r="BL354" s="1073"/>
      <c r="BM354" s="1073"/>
      <c r="BN354" s="1073"/>
      <c r="BO354" s="1073"/>
      <c r="BP354" s="1073"/>
      <c r="BQ354" s="1073"/>
      <c r="BR354" s="1073"/>
      <c r="BS354" s="1073"/>
      <c r="BT354" s="1073"/>
      <c r="BU354" s="1073"/>
      <c r="BV354" s="1073"/>
      <c r="BW354" s="1073"/>
      <c r="BX354" s="1073"/>
      <c r="BY354" s="1073"/>
      <c r="BZ354" s="1073"/>
      <c r="CA354" s="1073"/>
      <c r="CB354" s="1073"/>
      <c r="CC354" s="1073"/>
      <c r="CD354" s="1073"/>
      <c r="CE354" s="1073"/>
    </row>
    <row r="355" spans="1:83" s="1071" customFormat="1" ht="17.100000000000001" customHeight="1"/>
    <row r="356" spans="1:83" s="1071" customFormat="1" ht="17.100000000000001" customHeight="1">
      <c r="A356" s="1105"/>
      <c r="B356" s="1094"/>
      <c r="C356" s="1080"/>
      <c r="D356" s="1351"/>
      <c r="E356" s="1347"/>
      <c r="F356" s="1348"/>
      <c r="G356" s="1108"/>
      <c r="H356" s="1167"/>
      <c r="I356" s="1165"/>
      <c r="J356" s="1130"/>
      <c r="K356" s="1108" t="s">
        <v>449</v>
      </c>
      <c r="L356" s="1273" t="s">
        <v>703</v>
      </c>
      <c r="M356" s="1155"/>
      <c r="N356" s="1100"/>
      <c r="O356" s="1100"/>
      <c r="P356" s="1074"/>
      <c r="Q356" s="1074"/>
      <c r="R356" s="1074"/>
      <c r="S356" s="1074"/>
      <c r="T356" s="1074"/>
      <c r="U356" s="1074"/>
      <c r="V356" s="1074"/>
      <c r="W356" s="1074"/>
      <c r="X356" s="1074"/>
      <c r="Y356" s="1074"/>
      <c r="Z356" s="1074"/>
      <c r="AA356" s="1074"/>
      <c r="AB356" s="1074"/>
      <c r="AC356" s="1074"/>
      <c r="AD356" s="1074"/>
      <c r="AE356" s="1074"/>
      <c r="AF356" s="1074"/>
      <c r="AG356" s="1074"/>
      <c r="AH356" s="1074"/>
      <c r="AI356" s="1074"/>
      <c r="AJ356" s="1074"/>
      <c r="AK356" s="1074"/>
      <c r="AL356" s="1074"/>
      <c r="AM356" s="1074"/>
      <c r="AN356" s="1074"/>
      <c r="AO356" s="1074"/>
      <c r="AP356" s="1074"/>
      <c r="AQ356" s="1074"/>
      <c r="AR356" s="1074"/>
      <c r="AS356" s="1074"/>
      <c r="AT356" s="1074"/>
      <c r="AU356" s="1074"/>
      <c r="AV356" s="1074"/>
      <c r="AW356" s="1074"/>
      <c r="AX356" s="1074"/>
      <c r="AY356" s="1074"/>
      <c r="AZ356" s="1074"/>
      <c r="BA356" s="1074"/>
      <c r="BB356" s="1074"/>
      <c r="BC356" s="1074"/>
      <c r="BD356" s="1074"/>
      <c r="BE356" s="1074"/>
      <c r="BF356" s="1074"/>
      <c r="BG356" s="1074"/>
      <c r="BH356" s="1074"/>
      <c r="BI356" s="1074"/>
      <c r="BJ356" s="1074"/>
      <c r="BK356" s="1074"/>
      <c r="BL356" s="1074"/>
      <c r="BM356" s="1074"/>
      <c r="BN356" s="1074"/>
      <c r="BO356" s="1074"/>
      <c r="BP356" s="1074"/>
      <c r="BQ356" s="1074"/>
      <c r="BR356" s="1074"/>
      <c r="BS356" s="1074"/>
      <c r="BT356" s="1074"/>
      <c r="BU356" s="1074"/>
      <c r="BV356" s="1074"/>
      <c r="BW356" s="1074"/>
      <c r="BX356" s="1074"/>
      <c r="BY356" s="1074"/>
      <c r="BZ356" s="1074"/>
      <c r="CA356" s="1074"/>
      <c r="CB356" s="1074"/>
      <c r="CC356" s="1074"/>
      <c r="CD356" s="1074"/>
      <c r="CE356" s="1074"/>
    </row>
    <row r="357" spans="1:83" s="1071" customFormat="1" ht="17.100000000000001" customHeight="1">
      <c r="A357" s="1105"/>
      <c r="B357" s="1094"/>
      <c r="C357" s="1080"/>
      <c r="D357" s="1351"/>
      <c r="E357" s="1347"/>
      <c r="F357" s="1348"/>
      <c r="G357" s="1086"/>
      <c r="H357" s="1152" t="s">
        <v>274</v>
      </c>
      <c r="I357" s="1147"/>
      <c r="J357" s="1147"/>
      <c r="K357" s="1145"/>
      <c r="L357" s="1273"/>
      <c r="M357" s="1155"/>
      <c r="N357" s="1100"/>
      <c r="O357" s="1100"/>
      <c r="P357" s="1074"/>
      <c r="Q357" s="1074"/>
      <c r="R357" s="1074"/>
      <c r="S357" s="1074"/>
      <c r="T357" s="1074"/>
      <c r="U357" s="1074"/>
      <c r="V357" s="1074"/>
      <c r="W357" s="1074"/>
      <c r="X357" s="1074"/>
      <c r="Y357" s="1074"/>
      <c r="Z357" s="1074"/>
      <c r="AA357" s="1074"/>
      <c r="AB357" s="1074"/>
      <c r="AC357" s="1074"/>
      <c r="AD357" s="1074"/>
      <c r="AE357" s="1074"/>
      <c r="AF357" s="1074"/>
      <c r="AG357" s="1074"/>
      <c r="AH357" s="1074"/>
      <c r="AI357" s="1074"/>
      <c r="AJ357" s="1074"/>
      <c r="AK357" s="1074"/>
      <c r="AL357" s="1074"/>
      <c r="AM357" s="1074"/>
      <c r="AN357" s="1074"/>
      <c r="AO357" s="1074"/>
      <c r="AP357" s="1074"/>
      <c r="AQ357" s="1074"/>
      <c r="AR357" s="1074"/>
      <c r="AS357" s="1074"/>
      <c r="AT357" s="1074"/>
      <c r="AU357" s="1074"/>
      <c r="AV357" s="1074"/>
      <c r="AW357" s="1074"/>
      <c r="AX357" s="1074"/>
      <c r="AY357" s="1074"/>
      <c r="AZ357" s="1074"/>
      <c r="BA357" s="1074"/>
      <c r="BB357" s="1074"/>
      <c r="BC357" s="1074"/>
      <c r="BD357" s="1074"/>
      <c r="BE357" s="1074"/>
      <c r="BF357" s="1074"/>
      <c r="BG357" s="1074"/>
      <c r="BH357" s="1074"/>
      <c r="BI357" s="1074"/>
      <c r="BJ357" s="1074"/>
      <c r="BK357" s="1074"/>
      <c r="BL357" s="1074"/>
      <c r="BM357" s="1074"/>
      <c r="BN357" s="1074"/>
      <c r="BO357" s="1074"/>
      <c r="BP357" s="1074"/>
      <c r="BQ357" s="1074"/>
      <c r="BR357" s="1074"/>
      <c r="BS357" s="1074"/>
      <c r="BT357" s="1074"/>
      <c r="BU357" s="1074"/>
      <c r="BV357" s="1074"/>
      <c r="BW357" s="1074"/>
      <c r="BX357" s="1074"/>
      <c r="BY357" s="1074"/>
      <c r="BZ357" s="1074"/>
      <c r="CA357" s="1074"/>
      <c r="CB357" s="1074"/>
      <c r="CC357" s="1074"/>
      <c r="CD357" s="1074"/>
      <c r="CE357" s="1074"/>
    </row>
    <row r="358" spans="1:83" s="1071" customFormat="1" ht="17.100000000000001" customHeight="1"/>
    <row r="359" spans="1:83" s="1071" customFormat="1" ht="17.100000000000001" customHeight="1"/>
    <row r="360" spans="1:83" s="1071" customFormat="1" ht="17.100000000000001" customHeight="1">
      <c r="A360" s="1073" t="s">
        <v>704</v>
      </c>
      <c r="B360" s="1073"/>
      <c r="C360" s="1073"/>
      <c r="D360" s="1073"/>
      <c r="E360" s="1073"/>
      <c r="F360" s="1073"/>
      <c r="G360" s="1073"/>
      <c r="H360" s="1073"/>
      <c r="I360" s="1073"/>
      <c r="J360" s="1073"/>
      <c r="K360" s="1073"/>
      <c r="L360" s="1073"/>
      <c r="M360" s="1073"/>
      <c r="N360" s="1073"/>
      <c r="O360" s="1073"/>
    </row>
    <row r="361" spans="1:83" s="1071" customFormat="1" ht="17.100000000000001" customHeight="1"/>
    <row r="362" spans="1:83" s="1071" customFormat="1" ht="17.100000000000001" customHeight="1">
      <c r="A362" s="1105"/>
      <c r="B362" s="1094"/>
      <c r="C362" s="1080"/>
      <c r="D362" s="1351"/>
      <c r="E362" s="1347"/>
      <c r="F362" s="1348"/>
      <c r="G362" s="1108"/>
      <c r="H362" s="1167"/>
      <c r="I362" s="1165"/>
      <c r="J362" s="1171"/>
      <c r="K362" s="1108" t="s">
        <v>449</v>
      </c>
      <c r="L362" s="1273" t="s">
        <v>703</v>
      </c>
      <c r="M362" s="1155"/>
      <c r="N362" s="1100"/>
      <c r="O362" s="1100"/>
    </row>
    <row r="363" spans="1:83" s="1071" customFormat="1" ht="17.100000000000001" customHeight="1">
      <c r="A363" s="1105"/>
      <c r="B363" s="1094"/>
      <c r="C363" s="1080"/>
      <c r="D363" s="1351"/>
      <c r="E363" s="1347"/>
      <c r="F363" s="1348"/>
      <c r="G363" s="1086"/>
      <c r="H363" s="1152" t="s">
        <v>274</v>
      </c>
      <c r="I363" s="1147"/>
      <c r="J363" s="1147"/>
      <c r="K363" s="1145"/>
      <c r="L363" s="1273"/>
      <c r="M363" s="1155"/>
      <c r="N363" s="1100"/>
      <c r="O363" s="1100"/>
    </row>
    <row r="364" spans="1:83" s="1071" customFormat="1" ht="17.100000000000001" customHeight="1"/>
    <row r="365" spans="1:83" s="1071" customFormat="1" ht="17.100000000000001" customHeight="1"/>
    <row r="366" spans="1:83" s="1071" customFormat="1" ht="17.100000000000001" customHeight="1">
      <c r="A366" s="1073" t="s">
        <v>705</v>
      </c>
      <c r="B366" s="1073"/>
      <c r="C366" s="1073"/>
      <c r="D366" s="1073"/>
      <c r="E366" s="1073"/>
      <c r="F366" s="1073"/>
      <c r="G366" s="1073"/>
      <c r="H366" s="1073"/>
      <c r="I366" s="1073"/>
      <c r="J366" s="1073"/>
      <c r="K366" s="1073"/>
      <c r="L366" s="1073"/>
      <c r="M366" s="1073"/>
      <c r="N366" s="1073"/>
      <c r="O366" s="1073"/>
    </row>
    <row r="367" spans="1:83" s="1071" customFormat="1" ht="17.100000000000001" customHeight="1"/>
    <row r="368" spans="1:83" s="1071" customFormat="1" ht="17.100000000000001" customHeight="1">
      <c r="A368" s="1105"/>
      <c r="B368" s="1094"/>
      <c r="C368" s="1080"/>
      <c r="D368" s="1095"/>
      <c r="E368" s="1160"/>
      <c r="F368" s="1161"/>
      <c r="G368" s="1108"/>
      <c r="H368" s="1167"/>
      <c r="I368" s="1165"/>
      <c r="J368" s="1130"/>
      <c r="K368" s="1108" t="s">
        <v>449</v>
      </c>
      <c r="L368" s="1131"/>
      <c r="M368" s="1155"/>
      <c r="N368" s="1100"/>
      <c r="O368" s="1100"/>
    </row>
    <row r="369" spans="1:15" s="1071" customFormat="1" ht="17.100000000000001" customHeight="1"/>
    <row r="370" spans="1:15" s="1071" customFormat="1" ht="17.100000000000001" customHeight="1"/>
    <row r="371" spans="1:15" s="1071" customFormat="1" ht="17.100000000000001" customHeight="1">
      <c r="A371" s="1073" t="s">
        <v>706</v>
      </c>
      <c r="B371" s="1073"/>
      <c r="C371" s="1073"/>
      <c r="D371" s="1073"/>
      <c r="E371" s="1073"/>
      <c r="F371" s="1073"/>
      <c r="G371" s="1073"/>
      <c r="H371" s="1073"/>
      <c r="I371" s="1073"/>
      <c r="J371" s="1073"/>
      <c r="K371" s="1073"/>
      <c r="L371" s="1073"/>
      <c r="M371" s="1073"/>
      <c r="N371" s="1073"/>
      <c r="O371" s="1073"/>
    </row>
    <row r="372" spans="1:15" s="1071" customFormat="1" ht="17.100000000000001" customHeight="1"/>
    <row r="373" spans="1:15" s="1071" customFormat="1" ht="17.100000000000001" customHeight="1">
      <c r="A373" s="1105"/>
      <c r="B373" s="1094"/>
      <c r="C373" s="1080"/>
      <c r="D373" s="1095"/>
      <c r="E373" s="1160"/>
      <c r="F373" s="1161"/>
      <c r="G373" s="1108"/>
      <c r="H373" s="1167"/>
      <c r="I373" s="1165"/>
      <c r="J373" s="1171"/>
      <c r="K373" s="1108" t="s">
        <v>449</v>
      </c>
      <c r="L373" s="1131"/>
      <c r="M373" s="1155"/>
      <c r="N373" s="1100"/>
      <c r="O373" s="1100"/>
    </row>
  </sheetData>
  <sheetProtection formatColumns="0" formatRows="0"/>
  <dataConsolidate link="1"/>
  <mergeCells count="294">
    <mergeCell ref="O72:V72"/>
    <mergeCell ref="R131:R132"/>
    <mergeCell ref="R73:R74"/>
    <mergeCell ref="S73:S74"/>
    <mergeCell ref="O88:V88"/>
    <mergeCell ref="U149:U150"/>
    <mergeCell ref="O31:V31"/>
    <mergeCell ref="O32:V32"/>
    <mergeCell ref="O33:V33"/>
    <mergeCell ref="O34:V34"/>
    <mergeCell ref="O35:V35"/>
    <mergeCell ref="O36:V36"/>
    <mergeCell ref="O67:V67"/>
    <mergeCell ref="O68:V68"/>
    <mergeCell ref="O69:V69"/>
    <mergeCell ref="O49:V49"/>
    <mergeCell ref="O50:V50"/>
    <mergeCell ref="O51:V51"/>
    <mergeCell ref="O52:V52"/>
    <mergeCell ref="O53:V53"/>
    <mergeCell ref="O54:V54"/>
    <mergeCell ref="E107:E114"/>
    <mergeCell ref="A103:A118"/>
    <mergeCell ref="B104:B117"/>
    <mergeCell ref="C105:C116"/>
    <mergeCell ref="O128:V128"/>
    <mergeCell ref="O130:V130"/>
    <mergeCell ref="T131:T132"/>
    <mergeCell ref="T73:T74"/>
    <mergeCell ref="D70:D77"/>
    <mergeCell ref="E71:E76"/>
    <mergeCell ref="O85:V85"/>
    <mergeCell ref="O86:V86"/>
    <mergeCell ref="O87:V87"/>
    <mergeCell ref="O89:V89"/>
    <mergeCell ref="O90:V90"/>
    <mergeCell ref="J109:J112"/>
    <mergeCell ref="F90:F93"/>
    <mergeCell ref="J90:J93"/>
    <mergeCell ref="O103:AA103"/>
    <mergeCell ref="O104:AA104"/>
    <mergeCell ref="O105:AA105"/>
    <mergeCell ref="Y109:Y111"/>
    <mergeCell ref="O70:V70"/>
    <mergeCell ref="O71:V71"/>
    <mergeCell ref="A238:A251"/>
    <mergeCell ref="B239:B250"/>
    <mergeCell ref="C240:C249"/>
    <mergeCell ref="D241:D248"/>
    <mergeCell ref="E242:E247"/>
    <mergeCell ref="I242:I247"/>
    <mergeCell ref="F243:F246"/>
    <mergeCell ref="U131:U132"/>
    <mergeCell ref="S131:S132"/>
    <mergeCell ref="D196:D201"/>
    <mergeCell ref="E197:E200"/>
    <mergeCell ref="S211:S212"/>
    <mergeCell ref="O179:W179"/>
    <mergeCell ref="O180:W180"/>
    <mergeCell ref="O181:W181"/>
    <mergeCell ref="O182:W182"/>
    <mergeCell ref="N193:AF193"/>
    <mergeCell ref="N194:AF194"/>
    <mergeCell ref="K197:K200"/>
    <mergeCell ref="A220:A233"/>
    <mergeCell ref="W149:W151"/>
    <mergeCell ref="O221:V221"/>
    <mergeCell ref="O222:V222"/>
    <mergeCell ref="O223:V223"/>
    <mergeCell ref="A337:A345"/>
    <mergeCell ref="C341:C343"/>
    <mergeCell ref="I342:I343"/>
    <mergeCell ref="H302:H303"/>
    <mergeCell ref="B340:B344"/>
    <mergeCell ref="C297:C298"/>
    <mergeCell ref="C302:C303"/>
    <mergeCell ref="F302:F303"/>
    <mergeCell ref="G302:G303"/>
    <mergeCell ref="A49:A62"/>
    <mergeCell ref="B50:B61"/>
    <mergeCell ref="C51:C60"/>
    <mergeCell ref="D52:D59"/>
    <mergeCell ref="C69:C78"/>
    <mergeCell ref="I165:I170"/>
    <mergeCell ref="C195:C202"/>
    <mergeCell ref="I108:I113"/>
    <mergeCell ref="W131:W133"/>
    <mergeCell ref="A85:A98"/>
    <mergeCell ref="B86:B97"/>
    <mergeCell ref="C87:C96"/>
    <mergeCell ref="D88:D95"/>
    <mergeCell ref="E89:E94"/>
    <mergeCell ref="O125:V125"/>
    <mergeCell ref="A143:A156"/>
    <mergeCell ref="A179:A188"/>
    <mergeCell ref="B180:B187"/>
    <mergeCell ref="C181:C186"/>
    <mergeCell ref="D182:D185"/>
    <mergeCell ref="A193:A204"/>
    <mergeCell ref="I129:I134"/>
    <mergeCell ref="D106:D115"/>
    <mergeCell ref="F166:F169"/>
    <mergeCell ref="A31:A44"/>
    <mergeCell ref="B32:B43"/>
    <mergeCell ref="C33:C42"/>
    <mergeCell ref="D34:D41"/>
    <mergeCell ref="D297:D298"/>
    <mergeCell ref="E297:E298"/>
    <mergeCell ref="A161:A174"/>
    <mergeCell ref="B162:B173"/>
    <mergeCell ref="C163:C172"/>
    <mergeCell ref="D164:D171"/>
    <mergeCell ref="E165:E170"/>
    <mergeCell ref="E129:E134"/>
    <mergeCell ref="B144:B155"/>
    <mergeCell ref="C145:C154"/>
    <mergeCell ref="D146:D153"/>
    <mergeCell ref="E147:E152"/>
    <mergeCell ref="A125:A138"/>
    <mergeCell ref="B126:B137"/>
    <mergeCell ref="C127:C136"/>
    <mergeCell ref="D128:D135"/>
    <mergeCell ref="E53:E58"/>
    <mergeCell ref="A67:A80"/>
    <mergeCell ref="B68:B79"/>
    <mergeCell ref="B194:B203"/>
    <mergeCell ref="M9:M11"/>
    <mergeCell ref="F15:F19"/>
    <mergeCell ref="G9:G13"/>
    <mergeCell ref="H9:H12"/>
    <mergeCell ref="G15:G19"/>
    <mergeCell ref="W27:W29"/>
    <mergeCell ref="R37:R38"/>
    <mergeCell ref="T37:T38"/>
    <mergeCell ref="P28:Q28"/>
    <mergeCell ref="W37:W39"/>
    <mergeCell ref="O28:O29"/>
    <mergeCell ref="O30:U30"/>
    <mergeCell ref="U27:U29"/>
    <mergeCell ref="J36:J39"/>
    <mergeCell ref="F36:F39"/>
    <mergeCell ref="I35:I40"/>
    <mergeCell ref="U37:U38"/>
    <mergeCell ref="P9:P10"/>
    <mergeCell ref="Q9:Q10"/>
    <mergeCell ref="R9:R10"/>
    <mergeCell ref="S9:S10"/>
    <mergeCell ref="Q15:Q16"/>
    <mergeCell ref="R15:R16"/>
    <mergeCell ref="S15:S16"/>
    <mergeCell ref="D9:D13"/>
    <mergeCell ref="D15:D19"/>
    <mergeCell ref="S37:S38"/>
    <mergeCell ref="O9:O11"/>
    <mergeCell ref="R27:T28"/>
    <mergeCell ref="I9:I12"/>
    <mergeCell ref="H15:H18"/>
    <mergeCell ref="J15:J18"/>
    <mergeCell ref="K15:K18"/>
    <mergeCell ref="M15:M17"/>
    <mergeCell ref="O15:O17"/>
    <mergeCell ref="L15:L17"/>
    <mergeCell ref="O27:Q27"/>
    <mergeCell ref="S29:T29"/>
    <mergeCell ref="L9:L11"/>
    <mergeCell ref="N15:N17"/>
    <mergeCell ref="E9:E13"/>
    <mergeCell ref="N9:N11"/>
    <mergeCell ref="K9:K12"/>
    <mergeCell ref="J9:J12"/>
    <mergeCell ref="F9:F13"/>
    <mergeCell ref="E15:E19"/>
    <mergeCell ref="I15:I18"/>
    <mergeCell ref="E35:E40"/>
    <mergeCell ref="AB110:AB112"/>
    <mergeCell ref="O127:V127"/>
    <mergeCell ref="O145:V145"/>
    <mergeCell ref="O143:V143"/>
    <mergeCell ref="W109:W111"/>
    <mergeCell ref="X109:X111"/>
    <mergeCell ref="T55:T56"/>
    <mergeCell ref="U55:U56"/>
    <mergeCell ref="R55:R56"/>
    <mergeCell ref="S55:S56"/>
    <mergeCell ref="O144:V144"/>
    <mergeCell ref="R91:R92"/>
    <mergeCell ref="S91:S92"/>
    <mergeCell ref="T91:T92"/>
    <mergeCell ref="U91:U92"/>
    <mergeCell ref="O126:V126"/>
    <mergeCell ref="W91:W93"/>
    <mergeCell ref="Z109:Z111"/>
    <mergeCell ref="W55:W57"/>
    <mergeCell ref="W73:W75"/>
    <mergeCell ref="O106:AA106"/>
    <mergeCell ref="O107:AA107"/>
    <mergeCell ref="O108:AA108"/>
    <mergeCell ref="U73:U74"/>
    <mergeCell ref="AG197:AG201"/>
    <mergeCell ref="L197:L200"/>
    <mergeCell ref="M197:M200"/>
    <mergeCell ref="N197:N200"/>
    <mergeCell ref="O197:O199"/>
    <mergeCell ref="P197:P199"/>
    <mergeCell ref="Q197:Q199"/>
    <mergeCell ref="R197:R199"/>
    <mergeCell ref="S197:S198"/>
    <mergeCell ref="T197:T198"/>
    <mergeCell ref="V197:V198"/>
    <mergeCell ref="AB197:AB198"/>
    <mergeCell ref="AC197:AC198"/>
    <mergeCell ref="AD197:AD198"/>
    <mergeCell ref="AE197:AE198"/>
    <mergeCell ref="U197:U198"/>
    <mergeCell ref="P15:P16"/>
    <mergeCell ref="B221:B232"/>
    <mergeCell ref="C222:C231"/>
    <mergeCell ref="D223:D230"/>
    <mergeCell ref="E224:E229"/>
    <mergeCell ref="F225:F228"/>
    <mergeCell ref="R226:R227"/>
    <mergeCell ref="S226:S227"/>
    <mergeCell ref="F54:F57"/>
    <mergeCell ref="I53:I58"/>
    <mergeCell ref="J54:J57"/>
    <mergeCell ref="F72:F75"/>
    <mergeCell ref="J72:J75"/>
    <mergeCell ref="I71:I76"/>
    <mergeCell ref="F130:F133"/>
    <mergeCell ref="J130:J133"/>
    <mergeCell ref="I88:I95"/>
    <mergeCell ref="G109:G112"/>
    <mergeCell ref="F108:F113"/>
    <mergeCell ref="J166:J169"/>
    <mergeCell ref="F148:F151"/>
    <mergeCell ref="I147:I152"/>
    <mergeCell ref="J148:J151"/>
    <mergeCell ref="Q207:Q209"/>
    <mergeCell ref="U207:U208"/>
    <mergeCell ref="R211:R213"/>
    <mergeCell ref="D356:D357"/>
    <mergeCell ref="E356:E357"/>
    <mergeCell ref="F356:F357"/>
    <mergeCell ref="L356:L357"/>
    <mergeCell ref="D362:D363"/>
    <mergeCell ref="E362:E363"/>
    <mergeCell ref="F362:F363"/>
    <mergeCell ref="L362:L363"/>
    <mergeCell ref="U226:U227"/>
    <mergeCell ref="J243:J246"/>
    <mergeCell ref="J225:J228"/>
    <mergeCell ref="I224:I229"/>
    <mergeCell ref="T226:T227"/>
    <mergeCell ref="O224:V224"/>
    <mergeCell ref="O225:V225"/>
    <mergeCell ref="O146:V146"/>
    <mergeCell ref="N195:AF195"/>
    <mergeCell ref="N196:AF196"/>
    <mergeCell ref="O163:V163"/>
    <mergeCell ref="O164:V164"/>
    <mergeCell ref="O165:V165"/>
    <mergeCell ref="O166:V166"/>
    <mergeCell ref="S149:S150"/>
    <mergeCell ref="O161:V161"/>
    <mergeCell ref="O162:V162"/>
    <mergeCell ref="W167:W169"/>
    <mergeCell ref="S167:S168"/>
    <mergeCell ref="O148:V148"/>
    <mergeCell ref="T149:T150"/>
    <mergeCell ref="R149:R150"/>
    <mergeCell ref="R167:R168"/>
    <mergeCell ref="T167:T168"/>
    <mergeCell ref="U167:U168"/>
    <mergeCell ref="X183:X185"/>
    <mergeCell ref="N211:N214"/>
    <mergeCell ref="Q211:Q213"/>
    <mergeCell ref="O211:O213"/>
    <mergeCell ref="P211:P213"/>
    <mergeCell ref="U211:U212"/>
    <mergeCell ref="W226:W228"/>
    <mergeCell ref="O220:V220"/>
    <mergeCell ref="W244:W246"/>
    <mergeCell ref="R244:R245"/>
    <mergeCell ref="S244:S245"/>
    <mergeCell ref="T244:T245"/>
    <mergeCell ref="U244:U245"/>
    <mergeCell ref="O238:V238"/>
    <mergeCell ref="O239:V239"/>
    <mergeCell ref="O240:V240"/>
    <mergeCell ref="O241:V241"/>
    <mergeCell ref="O242:V242"/>
    <mergeCell ref="O243:V243"/>
    <mergeCell ref="V211:V212"/>
    <mergeCell ref="T211:T212"/>
  </mergeCells>
  <phoneticPr fontId="9" type="noConversion"/>
  <dataValidations xWindow="636" yWindow="660" count="30">
    <dataValidation type="textLength" operator="lessThanOrEqual" allowBlank="1" showInputMessage="1" showErrorMessage="1" errorTitle="Ошибка" error="Допускается ввод не более 900 символов!" sqref="WWE161:WWE167 K292 WWJ103:WWJ109 I332 E307 WWE85:WWE91 WWE49:WWE56 WWE67:WWE74 WWE125:WWE131 I344:I346 J9:J10 E4 J15:J16 AB211 U260:X260 G312 F277:F278 F281:F282 F285:F288 F273:F274 M264:P264 M268:P268 WWE143:WWE149 WWO193:WWO197 TP179:TP184 G327 E256 F292:H292 I317 E322 E312 E317 G322 I322 I327:I328 E328 WWE31:WWE38 E297:E298 JS31:JS38 TO31:TO38 ADK31:ADK38 ANG31:ANG38 AXC31:AXC38 BGY31:BGY38 BQU31:BQU38 CAQ31:CAQ38 CKM31:CKM38 CUI31:CUI38 DEE31:DEE38 DOA31:DOA38 DXW31:DXW38 EHS31:EHS38 ERO31:ERO38 FBK31:FBK38 FLG31:FLG38 FVC31:FVC38 GEY31:GEY38 GOU31:GOU38 GYQ31:GYQ38 HIM31:HIM38 HSI31:HSI38 ICE31:ICE38 IMA31:IMA38 IVW31:IVW38 JFS31:JFS38 JPO31:JPO38 JZK31:JZK38 KJG31:KJG38 KTC31:KTC38 LCY31:LCY38 LMU31:LMU38 LWQ31:LWQ38 MGM31:MGM38 MQI31:MQI38 NAE31:NAE38 NKA31:NKA38 NTW31:NTW38 ODS31:ODS38 ONO31:ONO38 OXK31:OXK38 PHG31:PHG38 PRC31:PRC38 QAY31:QAY38 QKU31:QKU38 QUQ31:QUQ38 REM31:REM38 ROI31:ROI38 RYE31:RYE38 SIA31:SIA38 SRW31:SRW38 TBS31:TBS38 TLO31:TLO38 TVK31:TVK38 UFG31:UFG38 UPC31:UPC38 UYY31:UYY38 VIU31:VIU38 VSQ31:VSQ38 WCM31:WCM38 WMI31:WMI38 JS49:JS56 TO49:TO56 ADK49:ADK56 ANG49:ANG56 AXC49:AXC56 BGY49:BGY56 BQU49:BQU56 CAQ49:CAQ56 CKM49:CKM56 CUI49:CUI56 DEE49:DEE56 DOA49:DOA56 DXW49:DXW56 EHS49:EHS56 ERO49:ERO56 FBK49:FBK56 FLG49:FLG56 FVC49:FVC56 GEY49:GEY56 GOU49:GOU56 GYQ49:GYQ56 HIM49:HIM56 HSI49:HSI56 ICE49:ICE56 IMA49:IMA56 IVW49:IVW56 JFS49:JFS56 JPO49:JPO56 JZK49:JZK56 KJG49:KJG56 KTC49:KTC56 LCY49:LCY56 LMU49:LMU56 LWQ49:LWQ56 MGM49:MGM56 MQI49:MQI56 NAE49:NAE56 NKA49:NKA56 NTW49:NTW56 ODS49:ODS56 ONO49:ONO56 OXK49:OXK56 PHG49:PHG56 PRC49:PRC56 QAY49:QAY56 QKU49:QKU56 QUQ49:QUQ56 REM49:REM56 ROI49:ROI56 RYE49:RYE56 SIA49:SIA56 SRW49:SRW56 TBS49:TBS56 TLO49:TLO56 TVK49:TVK56 UFG49:UFG56 UPC49:UPC56 UYY49:UYY56 VIU49:VIU56 VSQ49:VSQ56 WCM49:WCM56 WMI49:WMI56 JS67:JS74 TO67:TO74 ADK67:ADK74 ANG67:ANG74 AXC67:AXC74 BGY67:BGY74 BQU67:BQU74 CAQ67:CAQ74 CKM67:CKM74 CUI67:CUI74 DEE67:DEE74 DOA67:DOA74 DXW67:DXW74 EHS67:EHS74 ERO67:ERO74 FBK67:FBK74 FLG67:FLG74 FVC67:FVC74 GEY67:GEY74 GOU67:GOU74 GYQ67:GYQ74 HIM67:HIM74 HSI67:HSI74 ICE67:ICE74 IMA67:IMA74 IVW67:IVW74 JFS67:JFS74 JPO67:JPO74 JZK67:JZK74 KJG67:KJG74 KTC67:KTC74 LCY67:LCY74 LMU67:LMU74 LWQ67:LWQ74 MGM67:MGM74 MQI67:MQI74 NAE67:NAE74 NKA67:NKA74 NTW67:NTW74 ODS67:ODS74 ONO67:ONO74 OXK67:OXK74 PHG67:PHG74 PRC67:PRC74 QAY67:QAY74 QKU67:QKU74 QUQ67:QUQ74 REM67:REM74 ROI67:ROI74 RYE67:RYE74 SIA67:SIA74 SRW67:SRW74 TBS67:TBS74 TLO67:TLO74 TVK67:TVK74 UFG67:UFG74 UPC67:UPC74 UYY67:UYY74 VIU67:VIU74 VSQ67:VSQ74 WCM67:WCM74 WMI67:WMI74 JS161:JS167 TO161:TO167 ADK161:ADK167 ANG161:ANG167 AXC161:AXC167 BGY161:BGY167 BQU161:BQU167 CAQ161:CAQ167 CKM161:CKM167 CUI161:CUI167 DEE161:DEE167 DOA161:DOA167 DXW161:DXW167 EHS161:EHS167 ERO161:ERO167 FBK161:FBK167 FLG161:FLG167 FVC161:FVC167 GEY161:GEY167 GOU161:GOU167 GYQ161:GYQ167 HIM161:HIM167 HSI161:HSI167 ICE161:ICE167 IMA161:IMA167 IVW161:IVW167 JFS161:JFS167 JPO161:JPO167 JZK161:JZK167 KJG161:KJG167 KTC161:KTC167 LCY161:LCY167 LMU161:LMU167 LWQ161:LWQ167 MGM161:MGM167 MQI161:MQI167 NAE161:NAE167 NKA161:NKA167 NTW161:NTW167 ODS161:ODS167 ONO161:ONO167 OXK161:OXK167 PHG161:PHG167 PRC161:PRC167 QAY161:QAY167 QKU161:QKU167 QUQ161:QUQ167 REM161:REM167 ROI161:ROI167 RYE161:RYE167 SIA161:SIA167 SRW161:SRW167 TBS161:TBS167 TLO161:TLO167 TVK161:TVK167 UFG161:UFG167 UPC161:UPC167 UYY161:UYY167 VIU161:VIU167 VSQ161:VSQ167 WCM161:WCM167 WMI161:WMI167 JS85:JS91 TO85:TO91 ADK85:ADK91 ANG85:ANG91 AXC85:AXC91 BGY85:BGY91 BQU85:BQU91 CAQ85:CAQ91 CKM85:CKM91 CUI85:CUI91 DEE85:DEE91 DOA85:DOA91 DXW85:DXW91 EHS85:EHS91 ERO85:ERO91 FBK85:FBK91 FLG85:FLG91 FVC85:FVC91 GEY85:GEY91 GOU85:GOU91 GYQ85:GYQ91 HIM85:HIM91 HSI85:HSI91 ICE85:ICE91 IMA85:IMA91 IVW85:IVW91 JFS85:JFS91 JPO85:JPO91 JZK85:JZK91 KJG85:KJG91 KTC85:KTC91 LCY85:LCY91 LMU85:LMU91 LWQ85:LWQ91 MGM85:MGM91 MQI85:MQI91 NAE85:NAE91 NKA85:NKA91 NTW85:NTW91 ODS85:ODS91 ONO85:ONO91 OXK85:OXK91 PHG85:PHG91 PRC85:PRC91 QAY85:QAY91 QKU85:QKU91 QUQ85:QUQ91 REM85:REM91 ROI85:ROI91 RYE85:RYE91 SIA85:SIA91 SRW85:SRW91 TBS85:TBS91 TLO85:TLO91 TVK85:TVK91 UFG85:UFG91 UPC85:UPC91 UYY85:UYY91 VIU85:VIU91 VSQ85:VSQ91 WCM85:WCM91 WMI85:WMI91 JS125:JS131 TO125:TO131 ADK125:ADK131 ANG125:ANG131 AXC125:AXC131 BGY125:BGY131 BQU125:BQU131 CAQ125:CAQ131 CKM125:CKM131 CUI125:CUI131 DEE125:DEE131 DOA125:DOA131 DXW125:DXW131 EHS125:EHS131 ERO125:ERO131 FBK125:FBK131 FLG125:FLG131 FVC125:FVC131 GEY125:GEY131 GOU125:GOU131 GYQ125:GYQ131 HIM125:HIM131 HSI125:HSI131 ICE125:ICE131 IMA125:IMA131 IVW125:IVW131 JFS125:JFS131 JPO125:JPO131 JZK125:JZK131 KJG125:KJG131 KTC125:KTC131 LCY125:LCY131 LMU125:LMU131 LWQ125:LWQ131 MGM125:MGM131 MQI125:MQI131 NAE125:NAE131 NKA125:NKA131 NTW125:NTW131 ODS125:ODS131 ONO125:ONO131 OXK125:OXK131 PHG125:PHG131 PRC125:PRC131 QAY125:QAY131 QKU125:QKU131 QUQ125:QUQ131 REM125:REM131 ROI125:ROI131 RYE125:RYE131 SIA125:SIA131 SRW125:SRW131 TBS125:TBS131 TLO125:TLO131 TVK125:TVK131 UFG125:UFG131 UPC125:UPC131 UYY125:UYY131 VIU125:VIU131 VSQ125:VSQ131 WCM125:WCM131 WMI125:WMI131 JS143:JS149 TO143:TO149 ADK143:ADK149 ANG143:ANG149 AXC143:AXC149 BGY143:BGY149 BQU143:BQU149 CAQ143:CAQ149 CKM143:CKM149 CUI143:CUI149 DEE143:DEE149 DOA143:DOA149 DXW143:DXW149 EHS143:EHS149 ERO143:ERO149 FBK143:FBK149 FLG143:FLG149 FVC143:FVC149 GEY143:GEY149 GOU143:GOU149 GYQ143:GYQ149 HIM143:HIM149 HSI143:HSI149 ICE143:ICE149 IMA143:IMA149 IVW143:IVW149 JFS143:JFS149 JPO143:JPO149 JZK143:JZK149 KJG143:KJG149 KTC143:KTC149 LCY143:LCY149 LMU143:LMU149 LWQ143:LWQ149 MGM143:MGM149 MQI143:MQI149 NAE143:NAE149 NKA143:NKA149 NTW143:NTW149 ODS143:ODS149 ONO143:ONO149 OXK143:OXK149 PHG143:PHG149 PRC143:PRC149 QAY143:QAY149 QKU143:QKU149 QUQ143:QUQ149 REM143:REM149 ROI143:ROI149 RYE143:RYE149 SIA143:SIA149 SRW143:SRW149 TBS143:TBS149 TLO143:TLO149 TVK143:TVK149 UFG143:UFG149 UPC143:UPC149 UYY143:UYY149 VIU143:VIU149 VSQ143:VSQ149 WCM143:WCM149 WMI143:WMI149 JX103:JX109 TT103:TT109 ADP103:ADP109 ANL103:ANL109 AXH103:AXH109 BHD103:BHD109 BQZ103:BQZ109 CAV103:CAV109 CKR103:CKR109 CUN103:CUN109 DEJ103:DEJ109 DOF103:DOF109 DYB103:DYB109 EHX103:EHX109 ERT103:ERT109 FBP103:FBP109 FLL103:FLL109 FVH103:FVH109 GFD103:GFD109 GOZ103:GOZ109 GYV103:GYV109 HIR103:HIR109 HSN103:HSN109 ICJ103:ICJ109 IMF103:IMF109 IWB103:IWB109 JFX103:JFX109 JPT103:JPT109 JZP103:JZP109 KJL103:KJL109 KTH103:KTH109 LDD103:LDD109 LMZ103:LMZ109 LWV103:LWV109 MGR103:MGR109 MQN103:MQN109 NAJ103:NAJ109 NKF103:NKF109 NUB103:NUB109 ODX103:ODX109 ONT103:ONT109 OXP103:OXP109 PHL103:PHL109 PRH103:PRH109 QBD103:QBD109 QKZ103:QKZ109 QUV103:QUV109 RER103:RER109 RON103:RON109 RYJ103:RYJ109 SIF103:SIF109 SSB103:SSB109 TBX103:TBX109 TLT103:TLT109 TVP103:TVP109 UFL103:UFL109 UPH103:UPH109 UZD103:UZD109 VIZ103:VIZ109 VSV103:VSV109 WCR103:WCR109 WMN103:WMN109 ADL179:ADL184 ANH179:ANH184 AXD179:AXD184 BGZ179:BGZ184 BQV179:BQV184 CAR179:CAR184 CKN179:CKN184 CUJ179:CUJ184 DEF179:DEF184 DOB179:DOB184 DXX179:DXX184 EHT179:EHT184 ERP179:ERP184 FBL179:FBL184 FLH179:FLH184 FVD179:FVD184 GEZ179:GEZ184 GOV179:GOV184 GYR179:GYR184 HIN179:HIN184 HSJ179:HSJ184 ICF179:ICF184 IMB179:IMB184 IVX179:IVX184 JFT179:JFT184 JPP179:JPP184 JZL179:JZL184 KJH179:KJH184 KTD179:KTD184 LCZ179:LCZ184 LMV179:LMV184 LWR179:LWR184 MGN179:MGN184 MQJ179:MQJ184 NAF179:NAF184 NKB179:NKB184 NTX179:NTX184 ODT179:ODT184 ONP179:ONP184 OXL179:OXL184 PHH179:PHH184 PRD179:PRD184 QAZ179:QAZ184 QKV179:QKV184 QUR179:QUR184 REN179:REN184 ROJ179:ROJ184 RYF179:RYF184 SIB179:SIB184 SRX179:SRX184 TBT179:TBT184 TLP179:TLP184 TVL179:TVL184 UFH179:UFH184 UPD179:UPD184 UYZ179:UYZ184 VIV179:VIV184 VSR179:VSR184 WCN179:WCN184 WMJ179:WMJ184 WWF179:WWF184 E351:G351 O183 JK183 TG183 ADC183 AMY183 AWU183 BGQ183 BQM183 CAI183 CKE183 CUA183 DDW183 DNS183 DXO183 EHK183 ERG183 FBC183 FKY183 FUU183 GEQ183 GOM183 GYI183 HIE183 HSA183 IBW183 ILS183 IVO183 JFK183 JPG183 JZC183 KIY183 KSU183 LCQ183 LMM183 LWI183 MGE183 MQA183 MZW183 NJS183 NTO183 ODK183 ONG183 OXC183 PGY183 PQU183 QAQ183 QKM183 QUI183 REE183 ROA183 RXW183 SHS183 SRO183 TBK183 TLG183 TVC183 UEY183 UOU183 UYQ183 VIM183 VSI183 WCE183 WMA183 WVW183 JT179:JT184 KC193:KC197 TY193:TY197 ADU193:ADU197 ANQ193:ANQ197 AXM193:AXM197 BHI193:BHI197 BRE193:BRE197 CBA193:CBA197 CKW193:CKW197 CUS193:CUS197 DEO193:DEO197 DOK193:DOK197 DYG193:DYG197 EIC193:EIC197 ERY193:ERY197 FBU193:FBU197 FLQ193:FLQ197 FVM193:FVM197 GFI193:GFI197 GPE193:GPE197 GZA193:GZA197 HIW193:HIW197 HSS193:HSS197 ICO193:ICO197 IMK193:IMK197 IWG193:IWG197 JGC193:JGC197 JPY193:JPY197 JZU193:JZU197 KJQ193:KJQ197 KTM193:KTM197 LDI193:LDI197 LNE193:LNE197 LXA193:LXA197 MGW193:MGW197 MQS193:MQS197 NAO193:NAO197 NKK193:NKK197 NUG193:NUG197 OEC193:OEC197 ONY193:ONY197 OXU193:OXU197 PHQ193:PHQ197 PRM193:PRM197 QBI193:QBI197 QLE193:QLE197 QVA193:QVA197 REW193:REW197 ROS193:ROS197 RYO193:RYO197 SIK193:SIK197 SSG193:SSG197 TCC193:TCC197 TLY193:TLY197 TVU193:TVU197 UFQ193:UFQ197 UPM193:UPM197 UZI193:UZI197 VJE193:VJE197 VTA193:VTA197 WCW193:WCW197 WMS193:WMS197 WWE238:WWE245 WMI238:WMI245 W216:X216 WWE220:WWE227 JS220:JS227 TO220:TO227 ADK220:ADK227 ANG220:ANG227 AXC220:AXC227 BGY220:BGY227 BQU220:BQU227 CAQ220:CAQ227 CKM220:CKM227 CUI220:CUI227 DEE220:DEE227 DOA220:DOA227 DXW220:DXW227 EHS220:EHS227 ERO220:ERO227 FBK220:FBK227 FLG220:FLG227 FVC220:FVC227 GEY220:GEY227 GOU220:GOU227 GYQ220:GYQ227 HIM220:HIM227 HSI220:HSI227 ICE220:ICE227 IMA220:IMA227 IVW220:IVW227 JFS220:JFS227 JPO220:JPO227 JZK220:JZK227 KJG220:KJG227 KTC220:KTC227 LCY220:LCY227 LMU220:LMU227 LWQ220:LWQ227 MGM220:MGM227 MQI220:MQI227 NAE220:NAE227 NKA220:NKA227 NTW220:NTW227 ODS220:ODS227 ONO220:ONO227 OXK220:OXK227 PHG220:PHG227 PRC220:PRC227 QAY220:QAY227 QKU220:QKU227 QUQ220:QUQ227 REM220:REM227 ROI220:ROI227 RYE220:RYE227 SIA220:SIA227 SRW220:SRW227 TBS220:TBS227 TLO220:TLO227 TVK220:TVK227 UFG220:UFG227 UPC220:UPC227 UYY220:UYY227 VIU220:VIU227 VSQ220:VSQ227 WCM220:WCM227 WMI220:WMI227 JS238:JS245 TO238:TO245 ADK238:ADK245 ANG238:ANG245 AXC238:AXC245 BGY238:BGY245 BQU238:BQU245 CAQ238:CAQ245 CKM238:CKM245 CUI238:CUI245 DEE238:DEE245 DOA238:DOA245 DXW238:DXW245 EHS238:EHS245 ERO238:ERO245 FBK238:FBK245 FLG238:FLG245 FVC238:FVC245 GEY238:GEY245 GOU238:GOU245 GYQ238:GYQ245 HIM238:HIM245 HSI238:HSI245 ICE238:ICE245 IMA238:IMA245 IVW238:IVW245 JFS238:JFS245 JPO238:JPO245 JZK238:JZK245 KJG238:KJG245 KTC238:KTC245 LCY238:LCY245 LMU238:LMU245 LWQ238:LWQ245 MGM238:MGM245 MQI238:MQI245 NAE238:NAE245 NKA238:NKA245 NTW238:NTW245 ODS238:ODS245 ONO238:ONO245 OXK238:OXK245 PHG238:PHG245 PRC238:PRC245 QAY238:QAY245 QKU238:QKU245 QUQ238:QUQ245 REM238:REM245 ROI238:ROI245 RYE238:RYE245 SIA238:SIA245 SRW238:SRW245 TBS238:TBS245 TLO238:TLO245 TVK238:TVK245 UFG238:UFG245 UPC238:UPC245 UYY238:UYY245 VIU238:VIU245 VSQ238:VSQ245 WCM238:WCM245 R15:R16 R9:R10 V15:W15 V9:W9">
      <formula1>900</formula1>
    </dataValidation>
    <dataValidation type="decimal" allowBlank="1" showErrorMessage="1" errorTitle="Ошибка" error="Допускается ввод только действительных чисел!" sqref="WWH197:WWI197 WML197:WMM197 Q183:R183 JM183:JN183 TI183:TJ183 ADE183:ADF183 ANA183:ANB183 AWW183:AWX183 BGS183:BGT183 BQO183:BQP183 CAK183:CAL183 CKG183:CKH183 CUC183:CUD183 DDY183:DDZ183 DNU183:DNV183 DXQ183:DXR183 EHM183:EHN183 ERI183:ERJ183 FBE183:FBF183 FLA183:FLB183 FUW183:FUX183 GES183:GET183 GOO183:GOP183 GYK183:GYL183 HIG183:HIH183 HSC183:HSD183 IBY183:IBZ183 ILU183:ILV183 IVQ183:IVR183 JFM183:JFN183 JPI183:JPJ183 JZE183:JZF183 KJA183:KJB183 KSW183:KSX183 LCS183:LCT183 LMO183:LMP183 LWK183:LWL183 MGG183:MGH183 MQC183:MQD183 MZY183:MZZ183 NJU183:NJV183 NTQ183:NTR183 ODM183:ODN183 ONI183:ONJ183 OXE183:OXF183 PHA183:PHB183 PQW183:PQX183 QAS183:QAT183 QKO183:QKP183 QUK183:QUL183 REG183:REH183 ROC183:ROD183 RXY183:RXZ183 SHU183:SHV183 SRQ183:SRR183 TBM183:TBN183 TLI183:TLJ183 TVE183:TVF183 UFA183:UFB183 UOW183:UOX183 UYS183:UYT183 VIO183:VIP183 VSK183:VSL183 WCG183:WCH183 WMC183:WMD183 WVY183:WVZ183 Z197:AA197 JV197:JW197 TR197:TS197 ADN197:ADO197 ANJ197:ANK197 AXF197:AXG197 BHB197:BHC197 BQX197:BQY197 CAT197:CAU197 CKP197:CKQ197 CUL197:CUM197 DEH197:DEI197 DOD197:DOE197 DXZ197:DYA197 EHV197:EHW197 ERR197:ERS197 FBN197:FBO197 FLJ197:FLK197 FVF197:FVG197 GFB197:GFC197 GOX197:GOY197 GYT197:GYU197 HIP197:HIQ197 HSL197:HSM197 ICH197:ICI197 IMD197:IME197 IVZ197:IWA197 JFV197:JFW197 JPR197:JPS197 JZN197:JZO197 KJJ197:KJK197 KTF197:KTG197 LDB197:LDC197 LMX197:LMY197 LWT197:LWU197 MGP197:MGQ197 MQL197:MQM197 NAH197:NAI197 NKD197:NKE197 NTZ197:NUA197 ODV197:ODW197 ONR197:ONS197 OXN197:OXO197 PHJ197:PHK197 PRF197:PRG197 QBB197:QBC197 QKX197:QKY197 QUT197:QUU197 REP197:REQ197 ROL197:ROM197 RYH197:RYI197 SID197:SIE197 SRZ197:SSA197 TBV197:TBW197 TLR197:TLS197 TVN197:TVO197 UFJ197:UFK197 UPF197:UPG197 UZB197:UZC197 VIX197:VIY197 VST197:VSU197 WCP197:WCQ197 X211 J362 J37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K15:K16 O15:O16 WMG55 WMF183 WWC55 WMQ197 WWM197 Q211 WWB183 VIX120 WMG37 WMG91:WMG92 WMG149 WWC37 WMG73 WWC73 WMG131 WWC91:WWC92 WWC131 WMG167 WWC167 G9:G10 K9:K10 O9:O10 JR183 TN183 VIX109:VIX110 VST109:VST110 WCP109:WCP110 WML109:WML110 VST120 WWH109:WWH110 ADJ183 WWC149 S37 JO37 TK37 ADG37 ANC37 AWY37 BGU37 BQQ37 CAM37 CKI37 CUE37 DEA37 DNW37 DXS37 EHO37 ERK37 FBG37 FLC37 FUY37 GEU37 GOQ37 GYM37 HII37 HSE37 ICA37 ILW37 IVS37 JFO37 JPK37 JZG37 KJC37 KSY37 LCU37 LMQ37 LWM37 MGI37 MQE37 NAA37 NJW37 NTS37 ODO37 ONK37 OXG37 PHC37 PQY37 QAU37 QKQ37 QUM37 REI37 ROE37 RYA37 SHW37 SRS37 TBO37 TLK37 TVG37 UFC37 UOY37 UYU37 VIQ37 VSM37 WCI37 WME37 WWA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S55 JO55 TK55 ADG55 ANC55 AWY55 BGU55 BQQ55 CAM55 CKI55 CUE55 DEA55 DNW55 DXS55 EHO55 ERK55 FBG55 FLC55 FUY55 GEU55 GOQ55 GYM55 HII55 HSE55 ICA55 ILW55 IVS55 JFO55 JPK55 JZG55 KJC55 KSY55 LCU55 LMQ55 LWM55 MGI55 MQE55 NAA55 NJW55 NTS55 ODO55 ONK55 OXG55 PHC55 PQY55 QAU55 QKQ55 QUM55 REI55 ROE55 RYA55 SHW55 SRS55 TBO55 TLK55 TVG55 UFC55 UOY55 UYU55 VIQ55 VSM55 WCI55 WME55 WWA55 JQ55 TM55 ADI55 ANE55 AXA55 BGW55 BQS55 CAO55 CKK55 CUG55 DEC55 DNY55 DXU55 EHQ55 ERM55 FBI55 FLE55 FVA55 GEW55 GOS55 GYO55 HIK55 HSG55 ICC55 ILY55 IVU55 JFQ55 JPM55 JZI55 KJE55 KTA55 LCW55 LMS55 LWO55 MGK55 MQG55 NAC55 NJY55 NTU55 ODQ55 ONM55 OXI55 PHE55 PRA55 QAW55 QKS55 QUO55 REK55 ROG55 RYC55 SHY55 SRU55 TBQ55 TLM55 TVI55 UFE55 UPA55 UYW55 VIS55 VSO55 WCK55 S73 JO73 TK73 ADG73 ANC73 AWY73 BGU73 BQQ73 CAM73 CKI73 CUE73 DEA73 DNW73 DXS73 EHO73 ERK73 FBG73 FLC73 FUY73 GEU73 GOQ73 GYM73 HII73 HSE73 ICA73 ILW73 IVS73 JFO73 JPK73 JZG73 KJC73 KSY73 LCU73 LMQ73 LWM73 MGI73 MQE73 NAA73 NJW73 NTS73 ODO73 ONK73 OXG73 PHC73 PQY73 QAU73 QKQ73 QUM73 REI73 ROE73 RYA73 SHW73 SRS73 TBO73 TLK73 TVG73 UFC73 UOY73 UYU73 VIQ73 VSM73 WCI73 WME73 WWA73 JQ73 TM73 ADI73 ANE73 AXA73 BGW73 BQS73 CAO73 CKK73 CUG73 DEC73 DNY73 DXU73 EHQ73 ERM73 FBI73 FLE73 FVA73 GEW73 GOS73 GYO73 HIK73 HSG73 ICC73 ILY73 IVU73 JFQ73 JPM73 JZI73 KJE73 KTA73 LCW73 LMS73 LWO73 MGK73 MQG73 NAC73 NJY73 NTU73 ODQ73 ONM73 OXI73 PHE73 PRA73 QAW73 QKS73 QUO73 REK73 ROG73 RYC73 SHY73 SRU73 TBQ73 TLM73 TVI73 UFE73 UPA73 UYW73 VIS73 VSO73 WCK73 S167:S168 JO167:JO168 TK167:TK168 ADG167:ADG168 ANC167:ANC168 AWY167:AWY168 BGU167:BGU168 BQQ167:BQQ168 CAM167:CAM168 CKI167:CKI168 CUE167:CUE168 DEA167:DEA168 DNW167:DNW168 DXS167:DXS168 EHO167:EHO168 ERK167:ERK168 FBG167:FBG168 FLC167:FLC168 FUY167:FUY168 GEU167:GEU168 GOQ167:GOQ168 GYM167:GYM168 HII167:HII168 HSE167:HSE168 ICA167:ICA168 ILW167:ILW168 IVS167:IVS168 JFO167:JFO168 JPK167:JPK168 JZG167:JZG168 KJC167:KJC168 KSY167:KSY168 LCU167:LCU168 LMQ167:LMQ168 LWM167:LWM168 MGI167:MGI168 MQE167:MQE168 NAA167:NAA168 NJW167:NJW168 NTS167:NTS168 ODO167:ODO168 ONK167:ONK168 OXG167:OXG168 PHC167:PHC168 PQY167:PQY168 QAU167:QAU168 QKQ167:QKQ168 QUM167:QUM168 REI167:REI168 ROE167:ROE168 RYA167:RYA168 SHW167:SHW168 SRS167:SRS168 TBO167:TBO168 TLK167:TLK168 TVG167:TVG168 UFC167:UFC168 UOY167:UOY168 UYU167:UYU168 VIQ167:VIQ168 VSM167:VSM168 WCI167:WCI168 WME167:WME168 WWA167:WWA168 JQ167 TM167 ADI167 ANE167 AXA167 BGW167 BQS167 CAO167 CKK167 CUG167 DEC167 DNY167 DXU167 EHQ167 ERM167 FBI167 FLE167 FVA167 GEW167 GOS167 GYO167 HIK167 HSG167 ICC167 ILY167 IVU167 JFQ167 JPM167 JZI167 KJE167 KTA167 LCW167 LMS167 LWO167 MGK167 MQG167 NAC167 NJY167 NTU167 ODQ167 ONM167 OXI167 PHE167 PRA167 QAW167 QKS167 QUO167 REK167 ROG167 RYC167 SHY167 SRU167 TBQ167 TLM167 TVI167 UFE167 UPA167 UYW167 VIS167 VSO167 WCK167 S91:S92 JO91:JO92 TK91:TK92 ADG91:ADG92 ANC91:ANC92 AWY91:AWY92 BGU91:BGU92 BQQ91:BQQ92 CAM91:CAM92 CKI91:CKI92 CUE91:CUE92 DEA91:DEA92 DNW91:DNW92 DXS91:DXS92 EHO91:EHO92 ERK91:ERK92 FBG91:FBG92 FLC91:FLC92 FUY91:FUY92 GEU91:GEU92 GOQ91:GOQ92 GYM91:GYM92 HII91:HII92 HSE91:HSE92 ICA91:ICA92 ILW91:ILW92 IVS91:IVS92 JFO91:JFO92 JPK91:JPK92 JZG91:JZG92 KJC91:KJC92 KSY91:KSY92 LCU91:LCU92 LMQ91:LMQ92 LWM91:LWM92 MGI91:MGI92 MQE91:MQE92 NAA91:NAA92 NJW91:NJW92 NTS91:NTS92 ODO91:ODO92 ONK91:ONK92 OXG91:OXG92 PHC91:PHC92 PQY91:PQY92 QAU91:QAU92 QKQ91:QKQ92 QUM91:QUM92 REI91:REI92 ROE91:ROE92 RYA91:RYA92 SHW91:SHW92 SRS91:SRS92 TBO91:TBO92 TLK91:TLK92 TVG91:TVG92 UFC91:UFC92 UOY91:UOY92 UYU91:UYU92 VIQ91:VIQ92 VSM91:VSM92 WCI91:WCI92 WME91:WME92 WWA91:WWA92 JQ91:JQ92 TM91:TM92 ADI91:ADI92 ANE91:ANE92 AXA91:AXA92 BGW91:BGW92 BQS91:BQS92 CAO91:CAO92 CKK91:CKK92 CUG91:CUG92 DEC91:DEC92 DNY91:DNY92 DXU91:DXU92 EHQ91:EHQ92 ERM91:ERM92 FBI91:FBI92 FLE91:FLE92 FVA91:FVA92 GEW91:GEW92 GOS91:GOS92 GYO91:GYO92 HIK91:HIK92 HSG91:HSG92 ICC91:ICC92 ILY91:ILY92 IVU91:IVU92 JFQ91:JFQ92 JPM91:JPM92 JZI91:JZI92 KJE91:KJE92 KTA91:KTA92 LCW91:LCW92 LMS91:LMS92 LWO91:LWO92 MGK91:MGK92 MQG91:MQG92 NAC91:NAC92 NJY91:NJY92 NTU91:NTU92 ODQ91:ODQ92 ONM91:ONM92 OXI91:OXI92 PHE91:PHE92 PRA91:PRA92 QAW91:QAW92 QKS91:QKS92 QUO91:QUO92 REK91:REK92 ROG91:ROG92 RYC91:RYC92 SHY91:SHY92 SRU91:SRU92 TBQ91:TBQ92 TLM91:TLM92 TVI91:TVI92 UFE91:UFE92 UPA91:UPA92 UYW91:UYW92 VIS91:VIS92 VSO91:VSO92 WCK91:WCK92 S131:S132 JO131:JO132 TK131:TK132 ADG131:ADG132 ANC131:ANC132 AWY131:AWY132 BGU131:BGU132 BQQ131:BQQ132 CAM131:CAM132 CKI131:CKI132 CUE131:CUE132 DEA131:DEA132 DNW131:DNW132 DXS131:DXS132 EHO131:EHO132 ERK131:ERK132 FBG131:FBG132 FLC131:FLC132 FUY131:FUY132 GEU131:GEU132 GOQ131:GOQ132 GYM131:GYM132 HII131:HII132 HSE131:HSE132 ICA131:ICA132 ILW131:ILW132 IVS131:IVS132 JFO131:JFO132 JPK131:JPK132 JZG131:JZG132 KJC131:KJC132 KSY131:KSY132 LCU131:LCU132 LMQ131:LMQ132 LWM131:LWM132 MGI131:MGI132 MQE131:MQE132 NAA131:NAA132 NJW131:NJW132 NTS131:NTS132 ODO131:ODO132 ONK131:ONK132 OXG131:OXG132 PHC131:PHC132 PQY131:PQY132 QAU131:QAU132 QKQ131:QKQ132 QUM131:QUM132 REI131:REI132 ROE131:ROE132 RYA131:RYA132 SHW131:SHW132 SRS131:SRS132 TBO131:TBO132 TLK131:TLK132 TVG131:TVG132 UFC131:UFC132 UOY131:UOY132 UYU131:UYU132 VIQ131:VIQ132 VSM131:VSM132 WCI131:WCI132 WME131:WME132 WWA131:WWA132 U131 JQ131 TM131 ADI131 ANE131 AXA131 BGW131 BQS131 CAO131 CKK131 CUG131 DEC131 DNY131 DXU131 EHQ131 ERM131 FBI131 FLE131 FVA131 GEW131 GOS131 GYO131 HIK131 HSG131 ICC131 ILY131 IVU131 JFQ131 JPM131 JZI131 KJE131 KTA131 LCW131 LMS131 LWO131 MGK131 MQG131 NAC131 NJY131 NTU131 ODQ131 ONM131 OXI131 PHE131 PRA131 QAW131 QKS131 QUO131 REK131 ROG131 RYC131 SHY131 SRU131 TBQ131 TLM131 TVI131 UFE131 UPA131 UYW131 VIS131 VSO131 WCK131 S149:S150 JO149:JO150 TK149:TK150 ADG149:ADG150 ANC149:ANC150 AWY149:AWY150 BGU149:BGU150 BQQ149:BQQ150 CAM149:CAM150 CKI149:CKI150 CUE149:CUE150 DEA149:DEA150 DNW149:DNW150 DXS149:DXS150 EHO149:EHO150 ERK149:ERK150 FBG149:FBG150 FLC149:FLC150 FUY149:FUY150 GEU149:GEU150 GOQ149:GOQ150 GYM149:GYM150 HII149:HII150 HSE149:HSE150 ICA149:ICA150 ILW149:ILW150 IVS149:IVS150 JFO149:JFO150 JPK149:JPK150 JZG149:JZG150 KJC149:KJC150 KSY149:KSY150 LCU149:LCU150 LMQ149:LMQ150 LWM149:LWM150 MGI149:MGI150 MQE149:MQE150 NAA149:NAA150 NJW149:NJW150 NTS149:NTS150 ODO149:ODO150 ONK149:ONK150 OXG149:OXG150 PHC149:PHC150 PQY149:PQY150 QAU149:QAU150 QKQ149:QKQ150 QUM149:QUM150 REI149:REI150 ROE149:ROE150 RYA149:RYA150 SHW149:SHW150 SRS149:SRS150 TBO149:TBO150 TLK149:TLK150 TVG149:TVG150 UFC149:UFC150 UOY149:UOY150 UYU149:UYU150 VIQ149:VIQ150 VSM149:VSM150 WCI149:WCI150 WME149:WME150 WWA149:WWA150 U149 JQ149 TM149 ADI149 ANE149 AXA149 BGW149 BQS149 CAO149 CKK149 CUG149 DEC149 DNY149 DXU149 EHQ149 ERM149 FBI149 FLE149 FVA149 GEW149 GOS149 GYO149 HIK149 HSG149 ICC149 ILY149 IVU149 JFQ149 JPM149 JZI149 KJE149 KTA149 LCW149 LMS149 LWO149 MGK149 MQG149 NAC149 NJY149 NTU149 ODQ149 ONM149 OXI149 PHE149 PRA149 QAW149 QKS149 QUO149 REK149 ROG149 RYC149 SHY149 SRU149 TBQ149 TLM149 TVI149 UFE149 UPA149 UYW149 VIS149 VSO149 WCK149 X109:X111 JT109:JT111 TP109:TP111 ADL109:ADL111 ANH109:ANH111 AXD109:AXD111 BGZ109:BGZ111 BQV109:BQV111 CAR109:CAR111 CKN109:CKN111 CUJ109:CUJ111 DEF109:DEF111 DOB109:DOB111 DXX109:DXX111 EHT109:EHT111 ERP109:ERP111 FBL109:FBL111 FLH109:FLH111 FVD109:FVD111 GEZ109:GEZ111 GOV109:GOV111 GYR109:GYR111 HIN109:HIN111 HSJ109:HSJ111 ICF109:ICF111 IMB109:IMB111 IVX109:IVX111 JFT109:JFT111 JPP109:JPP111 JZL109:JZL111 KJH109:KJH111 KTD109:KTD111 LCZ109:LCZ111 LMV109:LMV111 LWR109:LWR111 MGN109:MGN111 MQJ109:MQJ111 NAF109:NAF111 NKB109:NKB111 NTX109:NTX111 ODT109:ODT111 ONP109:ONP111 OXL109:OXL111 PHH109:PHH111 PRD109:PRD111 QAZ109:QAZ111 QKV109:QKV111 QUR109:QUR111 REN109:REN111 ROJ109:ROJ111 RYF109:RYF111 SIB109:SIB111 SRX109:SRX111 TBT109:TBT111 TLP109:TLP111 TVL109:TVL111 UFH109:UFH111 UPD109:UPD111 UYZ109:UYZ111 VIV109:VIV111 VSR109:VSR111 WCN109:WCN111 WMJ109:WMJ111 WWF109:WWF111 JV109:JV110 TR109:TR110 ADN109:ADN110 ANJ109:ANJ110 AXF109:AXF110 BHB109:BHB110 BQX109:BQX110 CAT109:CAT110 CKP109:CKP110 CUL109:CUL110 DEH109:DEH110 DOD109:DOD110 DXZ109:DXZ110 EHV109:EHV110 ERR109:ERR110 FBN109:FBN110 FLJ109:FLJ110 FVF109:FVF110 GFB109:GFB110 GOX109:GOX110 GYT109:GYT110 HIP109:HIP110 HSL109:HSL110 ICH109:ICH110 IMD109:IMD110 IVZ109:IVZ110 JFV109:JFV110 JPR109:JPR110 JZN109:JZN110 KJJ109:KJJ110 KTF109:KTF110 LDB109:LDB110 LMX109:LMX110 LWT109:LWT110 MGP109:MGP110 MQL109:MQL110 NAH109:NAH110 NKD109:NKD110 NTZ109:NTZ110 ODV109:ODV110 ONR109:ONR110 OXN109:OXN110 PHJ109:PHJ110 PRF109:PRF110 QBB109:QBB110 QKX109:QKX110 QUT109:QUT110 REP109:REP110 ROL109:ROL110 RYH109:RYH110 SID109:SID110 SRZ109:SRZ110 TBV109:TBV110 TLR109:TLR110 TVN109:TVN110 UFJ109:UFJ110 UPF109:UPF110 UZB109:UZB110 ANF183 AXB183 BGX183 BQT183 CAP183 CKL183 CUH183 DED183 DNZ183 DXV183 EHR183 ERN183 FBJ183 FLF183 FVB183 GEX183 GOT183 GYP183 HIL183 HSH183 ICD183 ILZ183 IVV183 JFR183 JPN183 JZJ183 KJF183 KTB183 LCX183 LMT183 LWP183 MGL183 MQH183 NAD183 NJZ183 NTV183 ODR183 ONN183 OXJ183 PHF183 PRB183 QAX183 QKT183 QUP183 REL183 ROH183 RYD183 SHZ183 SRV183 TBR183 TLN183 TVJ183 UFF183 UPB183 UYX183 VIT183 VSP183 WCL183 WMH183 WWD183 WCP120 WML120 WWH120 UZB120 JT120 TP120 ADL120 ANH120 AXD120 BGZ120 BQV120 CAR120 CKN120 CUJ120 DEF120 DOB120 DXX120 EHT120 ERP120 FBL120 FLH120 FVD120 GEZ120 GOV120 GYR120 HIN120 HSJ120 ICF120 IMB120 IVX120 JFT120 JPP120 JZL120 KJH120 KTD120 LCZ120 LMV120 LWR120 MGN120 MQJ120 NAF120 NKB120 NTX120 ODT120 ONP120 OXL120 PHH120 PRD120 QAZ120 QKV120 QUR120 REN120 ROJ120 RYF120 SIB120 SRX120 TBT120 TLP120 TVL120 UFH120 UPD120 UYZ120 VIV120 VSR120 WCN120 WMJ120 WWF120 JV120 TR120 ADN120 ANJ120 AXF120 BHB120 BQX120 CAT120 CKP120 CUL120 DEH120 DOD120 DXZ120 EHV120 ERR120 FBN120 FLJ120 FVF120 GFB120 GOX120 GYT120 HIP120 HSL120 ICH120 IMD120 IVZ120 JFV120 JPR120 JZN120 KJJ120 KTF120 LDB120 LMX120 LWT120 MGP120 MQL120 NAH120 NKD120 NTZ120 ODV120 ONR120 OXN120 PHJ120 PRF120 QBB120 QKX120 QUT120 REP120 ROL120 RYH120 SID120 SRZ120 TBV120 TLR120 TVN120 UFJ120 UPF120 X120 T183 JP183 TL183 ADH183 AND183 AWZ183 BGV183 BQR183 CAN183 CKJ183 CUF183 DEB183 DNX183 DXT183 EHP183 ERL183 FBH183 FLD183 FUZ183 GEV183 GOR183 GYN183 HIJ183 HSF183 ICB183 ILX183 IVT183 JFP183 JPL183 JZH183 KJD183 KSZ183 LCV183 LMR183 LWN183 MGJ183 MQF183 NAB183 NJX183 NTT183 ODP183 ONL183 OXH183 PHD183 PQZ183 QAV183 QKR183 QUN183 REJ183 ROF183 RYB183 SHX183 SRT183 TBP183 TLL183 TVH183 UFD183 UOZ183 UYV183 VIR183 VSN183 WCJ183 V197 JR197 TN197 ADJ197 ANF197 AXB197 BGX197 BQT197 CAP197 CKL197 CUH197 DED197 DNZ197 DXV197 EHR197 ERN197 FBJ197 FLF197 FVB197 GEX197 GOT197 GYP197 HIL197 HSH197 ICD197 ILZ197 IVV197 JFR197 JPN197 JZJ197 KJF197 KTB197 LCX197 LMT197 LWP197 MGL197 MQH197 NAD197 NJZ197 NTV197 ODR197 ONN197 OXJ197 PHF197 PRB197 QAX197 QKT197 QUP197 REL197 ROH197 RYD197 SHZ197 SRV197 TBR197 TLN197 TVJ197 UFF197 UPB197 UYX197 VIT197 VSP197 WCL197 WMH197 WWD197 R197 JN197 TJ197 ADF197 ANB197 AWX197 BGT197 BQP197 CAL197 CKH197 CUD197 DDZ197 DNV197 DXR197 EHN197 ERJ197 FBF197 FLB197 FUX197 GET197 GOP197 GYL197 HIH197 HSD197 IBZ197 ILV197 IVR197 JFN197 JPJ197 JZF197 KJB197 KSX197 LCT197 LMP197 LWL197 MGH197 MQD197 MZZ197 NJV197 NTR197 ODN197 ONJ197 OXF197 PHB197 PQX197 QAT197 QKP197 QUL197 REH197 ROD197 RXZ197 SHV197 SRR197 TBN197 TLJ197 TVF197 UFB197 UOX197 UYT197 VIP197 VSL197 WCH197 WMD197 WVZ197 N197 JJ197 TF197 ADB197 AMX197 AWT197 BGP197 BQL197 CAH197 CKD197 CTZ197 DDV197 DNR197 DXN197 EHJ197 ERF197 FBB197 FKX197 FUT197 GEP197 GOL197 GYH197 HID197 HRZ197 IBV197 ILR197 IVN197 JFJ197 JPF197 JZB197 KIX197 KST197 LCP197 LML197 LWH197 MGD197 MPZ197 MZV197 NJR197 NTN197 ODJ197 ONF197 OXB197 PGX197 PQT197 QAP197 QKL197 QUH197 RED197 RNZ197 RXV197 SHR197 SRN197 TBJ197 TLF197 TVB197 UEX197 UOT197 UYP197 VIL197 VSH197 WCD197 WLZ197 WVV197 AC197:AC198 JY197:JY198 TU197:TU198 ADQ197:ADQ198 ANM197:ANM198 AXI197:AXI198 BHE197:BHE198 BRA197:BRA198 CAW197:CAW198 CKS197:CKS198 CUO197:CUO198 DEK197:DEK198 DOG197:DOG198 DYC197:DYC198 EHY197:EHY198 ERU197:ERU198 FBQ197:FBQ198 FLM197:FLM198 FVI197:FVI198 GFE197:GFE198 GPA197:GPA198 GYW197:GYW198 HIS197:HIS198 HSO197:HSO198 ICK197:ICK198 IMG197:IMG198 IWC197:IWC198 JFY197:JFY198 JPU197:JPU198 JZQ197:JZQ198 KJM197:KJM198 KTI197:KTI198 LDE197:LDE198 LNA197:LNA198 LWW197:LWW198 MGS197:MGS198 MQO197:MQO198 NAK197:NAK198 NKG197:NKG198 NUC197:NUC198 ODY197:ODY198 ONU197:ONU198 OXQ197:OXQ198 PHM197:PHM198 PRI197:PRI198 QBE197:QBE198 QLA197:QLA198 QUW197:QUW198 RES197:RES198 ROO197:ROO198 RYK197:RYK198 SIG197:SIG198 SSC197:SSC198 TBY197:TBY198 TLU197:TLU198 TVQ197:TVQ198 UFM197:UFM198 UPI197:UPI198 UZE197:UZE198 VJA197:VJA198 VSW197:VSW198 WCS197:WCS198 WMO197:WMO198 WWK197:WWK198 KA197 TW197 ADS197 ANO197 AXK197 BHG197 BRC197 CAY197 CKU197 CUQ197 DEM197 DOI197 DYE197 EIA197 ERW197 FBS197 FLO197 FVK197 GFG197 GPC197 GYY197 HIU197 HSQ197 ICM197 IMI197 IWE197 JGA197 JPW197 JZS197 KJO197 KTK197 LDG197 LNC197 LWY197 MGU197 MQQ197 NAM197 NKI197 NUE197 OEA197 ONW197 OXS197 PHO197 PRK197 QBG197 QLC197 QUY197 REU197 ROQ197 RYM197 SII197 SSE197 TCA197 TLW197 TVS197 UFO197 UPK197 UZG197 VJC197 VSY197 WCU197 WMG226 WWC226 S226 JO226 TK226 ADG226 ANC226 AWY226 BGU226 BQQ226 CAM226 CKI226 CUE226 DEA226 DNW226 DXS226 EHO226 ERK226 FBG226 FLC226 FUY226 GEU226 GOQ226 GYM226 HII226 HSE226 ICA226 ILW226 IVS226 JFO226 JPK226 JZG226 KJC226 KSY226 LCU226 LMQ226 LWM226 MGI226 MQE226 NAA226 NJW226 NTS226 ODO226 ONK226 OXG226 PHC226 PQY226 QAU226 QKQ226 QUM226 REI226 ROE226 RYA226 SHW226 SRS226 TBO226 TLK226 TVG226 UFC226 UOY226 UYU226 VIQ226 VSM226 WCI226 WME226 WWA226 JQ226 TM226 ADI226 ANE226 AXA226 BGW226 BQS226 CAO226 CKK226 CUG226 DEC226 DNY226 DXU226 EHQ226 ERM226 FBI226 FLE226 FVA226 GEW226 GOS226 GYO226 HIK226 HSG226 ICC226 ILY226 IVU226 JFQ226 JPM226 JZI226 KJE226 KTA226 LCW226 LMS226 LWO226 MGK226 MQG226 NAC226 NJY226 NTU226 ODQ226 ONM226 OXI226 PHE226 PRA226 QAW226 QKS226 QUO226 REK226 ROG226 RYC226 SHY226 SRU226 TBQ226 TLM226 TVI226 UFE226 UPA226 UYW226 VIS226 VSO226 WCK226 U226 U73 U37 JO244 S244 WWC244 WMG244 WCK244 VSO244 VIS244 UYW244 UPA244 UFE244 TVI244 TLM244 TBQ244 SRU244 SHY244 RYC244 ROG244 REK244 QUO244 QKS244 QAW244 PRA244 PHE244 OXI244 ONM244 ODQ244 NTU244 NJY244 NAC244 MQG244 MGK244 LWO244 LMS244 LCW244 KTA244 KJE244 JZI244 JPM244 JFQ244 IVU244 ILY244 ICC244 HSG244 HIK244 GYO244 GOS244 GEW244 FVA244 FLE244 FBI244 ERM244 EHQ244 DXU244 DNY244 DEC244 CUG244 CKK244 CAO244 BQS244 BGW244 AXA244 ANE244 ADI244 TM244 TK244 JQ244 WWA244 WME244 WCI244 VSM244 VIQ244 UYU244 UOY244 UFC244 TVG244 TLK244 TBO244 SRS244 SHW244 RYA244 ROE244 REI244 QUM244 QKQ244 QAU244 PQY244 PHC244 OXG244 ONK244 ODO244 NTS244 NJW244 NAA244 MQE244 MGI244 LWM244 LMQ244 LCU244 KSY244 KJC244 JZG244 JPK244 JFO244 IVS244 ILW244 ICA244 HSE244 HII244 GYM244 GOQ244 GEU244 FUY244 FLC244 FBG244 ERK244 EHO244 DXS244 DNW244 DEA244 CUE244 CKI244 CAM244 BQQ244 BGU244 AWY244 ANC244 ADG244 U244 S9:S10 S15:S16 U55 Z120 Z109:Z110 U167 U91:U92 V183 AE19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WMF167:WMF168 WWB167:WWB168 WMK120 WMF131:WMF132 WWB131:WWB132 WMF149:WMF150 WWB149:WWB150 WMD91:WMD92 WVZ91:WVZ92 WMF37 WMF73 WWB37 WWB73 WMK109:WMK110 WWG109:WWG110 WMF55 I292 WWG120 J268:L268 WWB55 R260:T260 J264:L264 U183 JQ183 R37 JN37 TJ37 ADF37 ANB37 AWX37 BGT37 BQP37 CAL37 CKH37 CUD37 DDZ37 DNV37 DXR37 EHN37 ERJ37 FBF37 FLB37 FUX37 GET37 GOP37 GYL37 HIH37 HSD37 IBZ37 ILV37 IVR37 JFN37 JPJ37 JZF37 KJB37 KSX37 LCT37 LMP37 LWL37 MGH37 MQD37 MZZ37 NJV37 NTR37 ODN37 ONJ37 OXF37 PHB37 PQX37 QAT37 QKP37 QUL37 REH37 ROD37 RXZ37 SHV37 SRR37 TBN37 TLJ37 TVF37 UFB37 UOX37 UYT37 VIP37 VSL37 WCH37 WMD37 WVZ37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R55 JN55 TJ55 ADF55 ANB55 AWX55 BGT55 BQP55 CAL55 CKH55 CUD55 DDZ55 DNV55 DXR55 EHN55 ERJ55 FBF55 FLB55 FUX55 GET55 GOP55 GYL55 HIH55 HSD55 IBZ55 ILV55 IVR55 JFN55 JPJ55 JZF55 KJB55 KSX55 LCT55 LMP55 LWL55 MGH55 MQD55 MZZ55 NJV55 NTR55 ODN55 ONJ55 OXF55 PHB55 PQX55 QAT55 QKP55 QUL55 REH55 ROD55 RXZ55 SHV55 SRR55 TBN55 TLJ55 TVF55 UFB55 UOX55 UYT55 VIP55 VSL55 WCH55 WMD55 WVZ55 T55 JP55 TL55 ADH55 AND55 AWZ55 BGV55 BQR55 CAN55 CKJ55 CUF55 DEB55 DNX55 DXT55 EHP55 ERL55 FBH55 FLD55 FUZ55 GEV55 GOR55 GYN55 HIJ55 HSF55 ICB55 ILX55 IVT55 JFP55 JPL55 JZH55 KJD55 KSZ55 LCV55 LMR55 LWN55 MGJ55 MQF55 NAB55 NJX55 NTT55 ODP55 ONL55 OXH55 PHD55 PQZ55 QAV55 QKR55 QUN55 REJ55 ROF55 RYB55 SHX55 SRT55 TBP55 TLL55 TVH55 UFD55 UOZ55 UYV55 VIR55 VSN55 WCJ55 R73 JN73 TJ73 ADF73 ANB73 AWX73 BGT73 BQP73 CAL73 CKH73 CUD73 DDZ73 DNV73 DXR73 EHN73 ERJ73 FBF73 FLB73 FUX73 GET73 GOP73 GYL73 HIH73 HSD73 IBZ73 ILV73 IVR73 JFN73 JPJ73 JZF73 KJB73 KSX73 LCT73 LMP73 LWL73 MGH73 MQD73 MZZ73 NJV73 NTR73 ODN73 ONJ73 OXF73 PHB73 PQX73 QAT73 QKP73 QUL73 REH73 ROD73 RXZ73 SHV73 SRR73 TBN73 TLJ73 TVF73 UFB73 UOX73 UYT73 VIP73 VSL73 WCH73 WMD73 WVZ73 T73 JP73 TL73 ADH73 AND73 AWZ73 BGV73 BQR73 CAN73 CKJ73 CUF73 DEB73 DNX73 DXT73 EHP73 ERL73 FBH73 FLD73 FUZ73 GEV73 GOR73 GYN73 HIJ73 HSF73 ICB73 ILX73 IVT73 JFP73 JPL73 JZH73 KJD73 KSZ73 LCV73 LMR73 LWN73 MGJ73 MQF73 NAB73 NJX73 NTT73 ODP73 ONL73 OXH73 PHD73 PQZ73 QAV73 QKR73 QUN73 REJ73 ROF73 RYB73 SHX73 SRT73 TBP73 TLL73 TVH73 UFD73 UOZ73 UYV73 VIR73 VSN73 WCJ73 R167:R168 JN167:JN168 TJ167:TJ168 ADF167:ADF168 ANB167:ANB168 AWX167:AWX168 BGT167:BGT168 BQP167:BQP168 CAL167:CAL168 CKH167:CKH168 CUD167:CUD168 DDZ167:DDZ168 DNV167:DNV168 DXR167:DXR168 EHN167:EHN168 ERJ167:ERJ168 FBF167:FBF168 FLB167:FLB168 FUX167:FUX168 GET167:GET168 GOP167:GOP168 GYL167:GYL168 HIH167:HIH168 HSD167:HSD168 IBZ167:IBZ168 ILV167:ILV168 IVR167:IVR168 JFN167:JFN168 JPJ167:JPJ168 JZF167:JZF168 KJB167:KJB168 KSX167:KSX168 LCT167:LCT168 LMP167:LMP168 LWL167:LWL168 MGH167:MGH168 MQD167:MQD168 MZZ167:MZZ168 NJV167:NJV168 NTR167:NTR168 ODN167:ODN168 ONJ167:ONJ168 OXF167:OXF168 PHB167:PHB168 PQX167:PQX168 QAT167:QAT168 QKP167:QKP168 QUL167:QUL168 REH167:REH168 ROD167:ROD168 RXZ167:RXZ168 SHV167:SHV168 SRR167:SRR168 TBN167:TBN168 TLJ167:TLJ168 TVF167:TVF168 UFB167:UFB168 UOX167:UOX168 UYT167:UYT168 VIP167:VIP168 VSL167:VSL168 WCH167:WCH168 WMD167:WMD168 WVZ167:WVZ168 T167:T168 JP167:JP168 TL167:TL168 ADH167:ADH168 AND167:AND168 AWZ167:AWZ168 BGV167:BGV168 BQR167:BQR168 CAN167:CAN168 CKJ167:CKJ168 CUF167:CUF168 DEB167:DEB168 DNX167:DNX168 DXT167:DXT168 EHP167:EHP168 ERL167:ERL168 FBH167:FBH168 FLD167:FLD168 FUZ167:FUZ168 GEV167:GEV168 GOR167:GOR168 GYN167:GYN168 HIJ167:HIJ168 HSF167:HSF168 ICB167:ICB168 ILX167:ILX168 IVT167:IVT168 JFP167:JFP168 JPL167:JPL168 JZH167:JZH168 KJD167:KJD168 KSZ167:KSZ168 LCV167:LCV168 LMR167:LMR168 LWN167:LWN168 MGJ167:MGJ168 MQF167:MQF168 NAB167:NAB168 NJX167:NJX168 NTT167:NTT168 ODP167:ODP168 ONL167:ONL168 OXH167:OXH168 PHD167:PHD168 PQZ167:PQZ168 QAV167:QAV168 QKR167:QKR168 QUN167:QUN168 REJ167:REJ168 ROF167:ROF168 RYB167:RYB168 SHX167:SHX168 SRT167:SRT168 TBP167:TBP168 TLL167:TLL168 TVH167:TVH168 UFD167:UFD168 UOZ167:UOZ168 UYV167:UYV168 VIR167:VIR168 VSN167:VSN168 WCJ167:WCJ168 T91:T92 JP91:JP92 TL91:TL92 ADH91:ADH92 AND91:AND92 AWZ91:AWZ92 BGV91:BGV92 BQR91:BQR92 CAN91:CAN92 CKJ91:CKJ92 CUF91:CUF92 DEB91:DEB92 DNX91:DNX92 DXT91:DXT92 EHP91:EHP92 ERL91:ERL92 FBH91:FBH92 FLD91:FLD92 FUZ91:FUZ92 GEV91:GEV92 GOR91:GOR92 GYN91:GYN92 HIJ91:HIJ92 HSF91:HSF92 ICB91:ICB92 ILX91:ILX92 IVT91:IVT92 JFP91:JFP92 JPL91:JPL92 JZH91:JZH92 KJD91:KJD92 KSZ91:KSZ92 LCV91:LCV92 LMR91:LMR92 LWN91:LWN92 MGJ91:MGJ92 MQF91:MQF92 NAB91:NAB92 NJX91:NJX92 NTT91:NTT92 ODP91:ODP92 ONL91:ONL92 OXH91:OXH92 PHD91:PHD92 PQZ91:PQZ92 QAV91:QAV92 QKR91:QKR92 QUN91:QUN92 REJ91:REJ92 ROF91:ROF92 RYB91:RYB92 SHX91:SHX92 SRT91:SRT92 TBP91:TBP92 TLL91:TLL92 TVH91:TVH92 UFD91:UFD92 UOZ91:UOZ92 UYV91:UYV92 VIR91:VIR92 VSN91:VSN92 WCJ91:WCJ92 WMF91:WMF92 WWB91:WWB92 R91:R92 JN91:JN92 TJ91:TJ92 ADF91:ADF92 ANB91:ANB92 AWX91:AWX92 BGT91:BGT92 BQP91:BQP92 CAL91:CAL92 CKH91:CKH92 CUD91:CUD92 DDZ91:DDZ92 DNV91:DNV92 DXR91:DXR92 EHN91:EHN92 ERJ91:ERJ92 FBF91:FBF92 FLB91:FLB92 FUX91:FUX92 GET91:GET92 GOP91:GOP92 GYL91:GYL92 HIH91:HIH92 HSD91:HSD92 IBZ91:IBZ92 ILV91:ILV92 IVR91:IVR92 JFN91:JFN92 JPJ91:JPJ92 JZF91:JZF92 KJB91:KJB92 KSX91:KSX92 LCT91:LCT92 LMP91:LMP92 LWL91:LWL92 MGH91:MGH92 MQD91:MQD92 MZZ91:MZZ92 NJV91:NJV92 NTR91:NTR92 ODN91:ODN92 ONJ91:ONJ92 OXF91:OXF92 PHB91:PHB92 PQX91:PQX92 QAT91:QAT92 QKP91:QKP92 QUL91:QUL92 REH91:REH92 ROD91:ROD92 RXZ91:RXZ92 SHV91:SHV92 SRR91:SRR92 TBN91:TBN92 TLJ91:TLJ92 TVF91:TVF92 UFB91:UFB92 UOX91:UOX92 UYT91:UYT92 VIP91:VIP92 VSL91:VSL92 WCH91:WCH92 R131:R132 JN131:JN132 TJ131:TJ132 ADF131:ADF132 ANB131:ANB132 AWX131:AWX132 BGT131:BGT132 BQP131:BQP132 CAL131:CAL132 CKH131:CKH132 CUD131:CUD132 DDZ131:DDZ132 DNV131:DNV132 DXR131:DXR132 EHN131:EHN132 ERJ131:ERJ132 FBF131:FBF132 FLB131:FLB132 FUX131:FUX132 GET131:GET132 GOP131:GOP132 GYL131:GYL132 HIH131:HIH132 HSD131:HSD132 IBZ131:IBZ132 ILV131:ILV132 IVR131:IVR132 JFN131:JFN132 JPJ131:JPJ132 JZF131:JZF132 KJB131:KJB132 KSX131:KSX132 LCT131:LCT132 LMP131:LMP132 LWL131:LWL132 MGH131:MGH132 MQD131:MQD132 MZZ131:MZZ132 NJV131:NJV132 NTR131:NTR132 ODN131:ODN132 ONJ131:ONJ132 OXF131:OXF132 PHB131:PHB132 PQX131:PQX132 QAT131:QAT132 QKP131:QKP132 QUL131:QUL132 REH131:REH132 ROD131:ROD132 RXZ131:RXZ132 SHV131:SHV132 SRR131:SRR132 TBN131:TBN132 TLJ131:TLJ132 TVF131:TVF132 UFB131:UFB132 UOX131:UOX132 UYT131:UYT132 VIP131:VIP132 VSL131:VSL132 WCH131:WCH132 WMD131:WMD132 WVZ131:WVZ132 T131:T132 JP131:JP132 TL131:TL132 ADH131:ADH132 AND131:AND132 AWZ131:AWZ132 BGV131:BGV132 BQR131:BQR132 CAN131:CAN132 CKJ131:CKJ132 CUF131:CUF132 DEB131:DEB132 DNX131:DNX132 DXT131:DXT132 EHP131:EHP132 ERL131:ERL132 FBH131:FBH132 FLD131:FLD132 FUZ131:FUZ132 GEV131:GEV132 GOR131:GOR132 GYN131:GYN132 HIJ131:HIJ132 HSF131:HSF132 ICB131:ICB132 ILX131:ILX132 IVT131:IVT132 JFP131:JFP132 JPL131:JPL132 JZH131:JZH132 KJD131:KJD132 KSZ131:KSZ132 LCV131:LCV132 LMR131:LMR132 LWN131:LWN132 MGJ131:MGJ132 MQF131:MQF132 NAB131:NAB132 NJX131:NJX132 NTT131:NTT132 ODP131:ODP132 ONL131:ONL132 OXH131:OXH132 PHD131:PHD132 PQZ131:PQZ132 QAV131:QAV132 QKR131:QKR132 QUN131:QUN132 REJ131:REJ132 ROF131:ROF132 RYB131:RYB132 SHX131:SHX132 SRT131:SRT132 TBP131:TBP132 TLL131:TLL132 TVH131:TVH132 UFD131:UFD132 UOZ131:UOZ132 UYV131:UYV132 VIR131:VIR132 VSN131:VSN132 WCJ131:WCJ132 R149:R150 JN149:JN150 TJ149:TJ150 ADF149:ADF150 ANB149:ANB150 AWX149:AWX150 BGT149:BGT150 BQP149:BQP150 CAL149:CAL150 CKH149:CKH150 CUD149:CUD150 DDZ149:DDZ150 DNV149:DNV150 DXR149:DXR150 EHN149:EHN150 ERJ149:ERJ150 FBF149:FBF150 FLB149:FLB150 FUX149:FUX150 GET149:GET150 GOP149:GOP150 GYL149:GYL150 HIH149:HIH150 HSD149:HSD150 IBZ149:IBZ150 ILV149:ILV150 IVR149:IVR150 JFN149:JFN150 JPJ149:JPJ150 JZF149:JZF150 KJB149:KJB150 KSX149:KSX150 LCT149:LCT150 LMP149:LMP150 LWL149:LWL150 MGH149:MGH150 MQD149:MQD150 MZZ149:MZZ150 NJV149:NJV150 NTR149:NTR150 ODN149:ODN150 ONJ149:ONJ150 OXF149:OXF150 PHB149:PHB150 PQX149:PQX150 QAT149:QAT150 QKP149:QKP150 QUL149:QUL150 REH149:REH150 ROD149:ROD150 RXZ149:RXZ150 SHV149:SHV150 SRR149:SRR150 TBN149:TBN150 TLJ149:TLJ150 TVF149:TVF150 UFB149:UFB150 UOX149:UOX150 UYT149:UYT150 VIP149:VIP150 VSL149:VSL150 WCH149:WCH150 WMD149:WMD150 WVZ149:WVZ150 T149:T150 JP149:JP150 TL149:TL150 ADH149:ADH150 AND149:AND150 AWZ149:AWZ150 BGV149:BGV150 BQR149:BQR150 CAN149:CAN150 CKJ149:CKJ150 CUF149:CUF150 DEB149:DEB150 DNX149:DNX150 DXT149:DXT150 EHP149:EHP150 ERL149:ERL150 FBH149:FBH150 FLD149:FLD150 FUZ149:FUZ150 GEV149:GEV150 GOR149:GOR150 GYN149:GYN150 HIJ149:HIJ150 HSF149:HSF150 ICB149:ICB150 ILX149:ILX150 IVT149:IVT150 JFP149:JFP150 JPL149:JPL150 JZH149:JZH150 KJD149:KJD150 KSZ149:KSZ150 LCV149:LCV150 LMR149:LMR150 LWN149:LWN150 MGJ149:MGJ150 MQF149:MQF150 NAB149:NAB150 NJX149:NJX150 NTT149:NTT150 ODP149:ODP150 ONL149:ONL150 OXH149:OXH150 PHD149:PHD150 PQZ149:PQZ150 QAV149:QAV150 QKR149:QKR150 QUN149:QUN150 REJ149:REJ150 ROF149:ROF150 RYB149:RYB150 SHX149:SHX150 SRT149:SRT150 TBP149:TBP150 TLL149:TLL150 TVH149:TVH150 UFD149:UFD150 UOZ149:UOZ150 UYV149:UYV150 VIR149:VIR150 VSN149:VSN150 WCJ149:WCJ150 W109:W110 JS109:JS110 TO109:TO110 ADK109:ADK110 ANG109:ANG110 AXC109:AXC110 BGY109:BGY110 BQU109:BQU110 CAQ109:CAQ110 CKM109:CKM110 CUI109:CUI110 DEE109:DEE110 DOA109:DOA110 DXW109:DXW110 EHS109:EHS110 ERO109:ERO110 FBK109:FBK110 FLG109:FLG110 FVC109:FVC110 GEY109:GEY110 GOU109:GOU110 GYQ109:GYQ110 HIM109:HIM110 HSI109:HSI110 ICE109:ICE110 IMA109:IMA110 IVW109:IVW110 JFS109:JFS110 JPO109:JPO110 JZK109:JZK110 KJG109:KJG110 KTC109:KTC110 LCY109:LCY110 LMU109:LMU110 LWQ109:LWQ110 MGM109:MGM110 MQI109:MQI110 NAE109:NAE110 NKA109:NKA110 NTW109:NTW110 ODS109:ODS110 ONO109:ONO110 OXK109:OXK110 PHG109:PHG110 PRC109:PRC110 QAY109:QAY110 QKU109:QKU110 QUQ109:QUQ110 REM109:REM110 ROI109:ROI110 RYE109:RYE110 SIA109:SIA110 SRW109:SRW110 TBS109:TBS110 TLO109:TLO110 TVK109:TVK110 UFG109:UFG110 UPC109:UPC110 UYY109:UYY110 VIU109:VIU110 VSQ109:VSQ110 WCM109:WCM110 WMI109:WMI110 WWE109:WWE110 Y109:Y110 JU109:JU110 TQ109:TQ110 ADM109:ADM110 ANI109:ANI110 AXE109:AXE110 BHA109:BHA110 BQW109:BQW110 CAS109:CAS110 CKO109:CKO110 CUK109:CUK110 DEG109:DEG110 DOC109:DOC110 DXY109:DXY110 EHU109:EHU110 ERQ109:ERQ110 FBM109:FBM110 FLI109:FLI110 FVE109:FVE110 GFA109:GFA110 GOW109:GOW110 GYS109:GYS110 HIO109:HIO110 HSK109:HSK110 ICG109:ICG110 IMC109:IMC110 IVY109:IVY110 JFU109:JFU110 JPQ109:JPQ110 JZM109:JZM110 KJI109:KJI110 KTE109:KTE110 LDA109:LDA110 LMW109:LMW110 LWS109:LWS110 MGO109:MGO110 MQK109:MQK110 NAG109:NAG110 NKC109:NKC110 NTY109:NTY110 ODU109:ODU110 ONQ109:ONQ110 OXM109:OXM110 PHI109:PHI110 PRE109:PRE110 QBA109:QBA110 QKW109:QKW110 QUS109:QUS110 REO109:REO110 ROK109:ROK110 RYG109:RYG110 SIC109:SIC110 SRY109:SRY110 TBU109:TBU110 TLQ109:TLQ110 TVM109:TVM110 UFI109:UFI110 UPE109:UPE110 UZA109:UZA110 VIW109:VIW110 VSS109:VSS110 WCO109:WCO110 TM183 ADI183 ANE183 AXA183 BGW183 BQS183 CAO183 CKK183 CUG183 DEC183 DNY183 DXU183 EHQ183 ERM183 FBI183 FLE183 FVA183 GEW183 GOS183 GYO183 HIK183 HSG183 ICC183 ILY183 IVU183 JFQ183 JPM183 JZI183 KJE183 KTA183 LCW183 LMS183 LWO183 MGK183 MQG183 NAC183 NJY183 NTU183 ODQ183 ONM183 OXI183 PHE183 PRA183 QAW183 QKS183 QUO183 REK183 ROG183 RYC183 SHY183 SRU183 TBQ183 TLM183 TVI183 UFE183 UPA183 UYW183 VIS183 VSO183 WCK183 WMG183 WWC183 S183 JO183 TK183 ADG183 ANC183 AWY183 BGU183 BQQ183 CAM183 CKI183 CUE183 DEA183 DNW183 DXS183 EHO183 ERK183 FBG183 FLC183 FUY183 GEU183 GOQ183 GYM183 HII183 HSE183 ICA183 ILW183 IVS183 JFO183 JPK183 JZG183 KJC183 KSY183 LCU183 LMQ183 LWM183 MGI183 MQE183 NAA183 NJW183 NTS183 ODO183 ONK183 OXG183 PHC183 PQY183 QAU183 QKQ183 QUM183 REI183 ROE183 RYA183 SHW183 SRS183 TBO183 TLK183 TVG183 UFC183 UOY183 UYU183 VIQ183 VSM183 WCI183 WME183 WWA183 W120 JS120 TO120 ADK120 ANG120 AXC120 BGY120 BQU120 CAQ120 CKM120 CUI120 DEE120 DOA120 DXW120 EHS120 ERO120 FBK120 FLG120 FVC120 GEY120 GOU120 GYQ120 HIM120 HSI120 ICE120 IMA120 IVW120 JFS120 JPO120 JZK120 KJG120 KTC120 LCY120 LMU120 LWQ120 MGM120 MQI120 NAE120 NKA120 NTW120 ODS120 ONO120 OXK120 PHG120 PRC120 QAY120 QKU120 QUQ120 REM120 ROI120 RYE120 SIA120 SRW120 TBS120 TLO120 TVK120 UFG120 UPC120 UYY120 VIU120 VSQ120 WCM120 WMI120 WWE120 Y120 JU120 TQ120 ADM120 ANI120 AXE120 BHA120 BQW120 CAS120 CKO120 CUK120 DEG120 DOC120 DXY120 EHU120 ERQ120 FBM120 FLI120 FVE120 GFA120 GOW120 GYS120 HIO120 HSK120 ICG120 IMC120 IVY120 JFU120 JPQ120 JZM120 KJI120 KTE120 LDA120 LMW120 LWS120 MGO120 MQK120 NAG120 NKC120 NTY120 ODU120 ONQ120 OXM120 PHI120 PRE120 QBA120 QKW120 QUS120 REO120 ROK120 RYG120 SIC120 SRY120 TBU120 TLQ120 TVM120 UFI120 UPE120 UZA120 VIW120 VSS120 WCO120 AD197:AD198 JZ197:JZ198 TV197:TV198 ADR197:ADR198 ANN197:ANN198 AXJ197:AXJ198 BHF197:BHF198 BRB197:BRB198 CAX197:CAX198 CKT197:CKT198 CUP197:CUP198 DEL197:DEL198 DOH197:DOH198 DYD197:DYD198 EHZ197:EHZ198 ERV197:ERV198 FBR197:FBR198 FLN197:FLN198 FVJ197:FVJ198 GFF197:GFF198 GPB197:GPB198 GYX197:GYX198 HIT197:HIT198 HSP197:HSP198 ICL197:ICL198 IMH197:IMH198 IWD197:IWD198 JFZ197:JFZ198 JPV197:JPV198 JZR197:JZR198 KJN197:KJN198 KTJ197:KTJ198 LDF197:LDF198 LNB197:LNB198 LWX197:LWX198 MGT197:MGT198 MQP197:MQP198 NAL197:NAL198 NKH197:NKH198 NUD197:NUD198 ODZ197:ODZ198 ONV197:ONV198 OXR197:OXR198 PHN197:PHN198 PRJ197:PRJ198 QBF197:QBF198 QLB197:QLB198 QUX197:QUX198 RET197:RET198 ROP197:ROP198 RYL197:RYL198 SIH197:SIH198 SSD197:SSD198 TBZ197:TBZ198 TLV197:TLV198 TVR197:TVR198 UFN197:UFN198 UPJ197:UPJ198 UZF197:UZF198 VJB197:VJB198 VSX197:VSX198 WCT197:WCT198 WMP197:WMP198 WWL197:WWL198 AB197:AB198 JX197:JX198 TT197:TT198 ADP197:ADP198 ANL197:ANL198 AXH197:AXH198 BHD197:BHD198 BQZ197:BQZ198 CAV197:CAV198 CKR197:CKR198 CUN197:CUN198 DEJ197:DEJ198 DOF197:DOF198 DYB197:DYB198 EHX197:EHX198 ERT197:ERT198 FBP197:FBP198 FLL197:FLL198 FVH197:FVH198 GFD197:GFD198 GOZ197:GOZ198 GYV197:GYV198 HIR197:HIR198 HSN197:HSN198 ICJ197:ICJ198 IMF197:IMF198 IWB197:IWB198 JFX197:JFX198 JPT197:JPT198 JZP197:JZP198 KJL197:KJL198 KTH197:KTH198 LDD197:LDD198 LMZ197:LMZ198 LWV197:LWV198 MGR197:MGR198 MQN197:MQN198 NAJ197:NAJ198 NKF197:NKF198 NUB197:NUB198 ODX197:ODX198 ONT197:ONT198 OXP197:OXP198 PHL197:PHL198 PRH197:PRH198 QBD197:QBD198 QKZ197:QKZ198 QUV197:QUV198 RER197:RER198 RON197:RON198 RYJ197:RYJ198 SIF197:SIF198 SSB197:SSB198 TBX197:TBX198 TLT197:TLT198 TVP197:TVP198 UFL197:UFL198 UPH197:UPH198 UZD197:UZD198 VIZ197:VIZ198 VSV197:VSV198 WCR197:WCR198 WMN197:WMN198 WWJ197:WWJ198 T216:V216 WMF226 WWB226 R226 JN226 TJ226 ADF226 ANB226 AWX226 BGT226 BQP226 CAL226 CKH226 CUD226 DDZ226 DNV226 DXR226 EHN226 ERJ226 FBF226 FLB226 FUX226 GET226 GOP226 GYL226 HIH226 HSD226 IBZ226 ILV226 IVR226 JFN226 JPJ226 JZF226 KJB226 KSX226 LCT226 LMP226 LWL226 MGH226 MQD226 MZZ226 NJV226 NTR226 ODN226 ONJ226 OXF226 PHB226 PQX226 QAT226 QKP226 QUL226 REH226 ROD226 RXZ226 SHV226 SRR226 TBN226 TLJ226 TVF226 UFB226 UOX226 UYT226 VIP226 VSL226 WCH226 WMD226 WVZ226 T226 JP226 TL226 ADH226 AND226 AWZ226 BGV226 BQR226 CAN226 CKJ226 CUF226 DEB226 DNX226 DXT226 EHP226 ERL226 FBH226 FLD226 FUZ226 GEV226 GOR226 GYN226 HIJ226 HSF226 ICB226 ILX226 IVT226 JFP226 JPL226 JZH226 KJD226 KSZ226 LCV226 LMR226 LWN226 MGJ226 MQF226 NAB226 NJX226 NTT226 ODP226 ONL226 OXH226 PHD226 PQZ226 QAV226 QKR226 QUN226 REJ226 ROF226 RYB226 SHX226 SRT226 TBP226 TLL226 TVH226 UFD226 UOZ226 UYV226 VIR226 VSN226 WCJ226 R244 WWB244 WMF244 WCJ244 VSN244 VIR244 UYV244 UOZ244 UFD244 TVH244 TLL244 TBP244 SRT244 SHX244 RYB244 ROF244 REJ244 QUN244 QKR244 QAV244 PQZ244 PHD244 OXH244 ONL244 ODP244 NTT244 NJX244 NAB244 MQF244 MGJ244 LWN244 LMR244 LCV244 KSZ244 KJD244 JZH244 JPL244 JFP244 IVT244 ILX244 ICB244 HSF244 HIJ244 GYN244 GOR244 GEV244 FUZ244 FLD244 FBH244 ERL244 EHP244 DXT244 DNX244 DEB244 CUF244 CKJ244 CAN244 BQR244 BGV244 AWZ244 AND244 ADH244 TL244 JP244 T244 WVZ244 WMD244 WCH244 VSL244 VIP244 UYT244 UOX244 UFB244 TVF244 TLJ244 TBN244 SRR244 SHV244 RXZ244 ROD244 REH244 QUL244 QKP244 QAT244 PQX244 PHB244 OXF244 ONJ244 ODN244 NTR244 NJV244 MZZ244 MQD244 MGH244 LWL244 LMP244 LCT244 KSX244 KJB244 JZF244 JPJ244 JFN244 IVR244 ILV244 IBZ244 HSD244 HIH244 GYL244 GOP244 GET244 FUX244 FLB244 FBF244 ERJ244 EHN244 DXR244 DNV244 DDZ244 CUD244 CKH244 CAL244 BQP244 BGT244 AWX244 ANB244 ADF244 TJ244 JN244 H356:I356 H362:I362 H368:I368 H373:I373"/>
    <dataValidation allowBlank="1" promptTitle="checkPeriodRange" sqref="WWD109:WWD110 WVY38 WVY74 WVY132 WVY92 R184 WVY150 WVY56 WVY168 Q38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Q56 JM56 TI56 ADE56 ANA56 AWW56 BGS56 BQO56 CAK56 CKG56 CUC56 DDY56 DNU56 DXQ56 EHM56 ERI56 FBE56 FLA56 FUW56 GES56 GOO56 GYK56 HIG56 HSC56 IBY56 ILU56 IVQ56 JFM56 JPI56 JZE56 KJA56 KSW56 LCS56 LMO56 LWK56 MGG56 MQC56 MZY56 NJU56 NTQ56 ODM56 ONI56 OXE56 PHA56 PQW56 QAS56 QKO56 QUK56 REG56 ROC56 RXY56 SHU56 SRQ56 TBM56 TLI56 TVE56 UFA56 UOW56 UYS56 VIO56 VSK56 WCG56 WMC56 Q74 JM74 TI74 ADE74 ANA74 AWW74 BGS74 BQO74 CAK74 CKG74 CUC74 DDY74 DNU74 DXQ74 EHM74 ERI74 FBE74 FLA74 FUW74 GES74 GOO74 GYK74 HIG74 HSC74 IBY74 ILU74 IVQ74 JFM74 JPI74 JZE74 KJA74 KSW74 LCS74 LMO74 LWK74 MGG74 MQC74 MZY74 NJU74 NTQ74 ODM74 ONI74 OXE74 PHA74 PQW74 QAS74 QKO74 QUK74 REG74 ROC74 RXY74 SHU74 SRQ74 TBM74 TLI74 TVE74 UFA74 UOW74 UYS74 VIO74 VSK74 WCG74 WMC74 Q168 JM168 TI168 ADE168 ANA168 AWW168 BGS168 BQO168 CAK168 CKG168 CUC168 DDY168 DNU168 DXQ168 EHM168 ERI168 FBE168 FLA168 FUW168 GES168 GOO168 GYK168 HIG168 HSC168 IBY168 ILU168 IVQ168 JFM168 JPI168 JZE168 KJA168 KSW168 LCS168 LMO168 LWK168 MGG168 MQC168 MZY168 NJU168 NTQ168 ODM168 ONI168 OXE168 PHA168 PQW168 QAS168 QKO168 QUK168 REG168 ROC168 RXY168 SHU168 SRQ168 TBM168 TLI168 TVE168 UFA168 UOW168 UYS168 VIO168 VSK168 WCG168 WMC168 Q92 JM92 TI92 ADE92 ANA92 AWW92 BGS92 BQO92 CAK92 CKG92 CUC92 DDY92 DNU92 DXQ92 EHM92 ERI92 FBE92 FLA92 FUW92 GES92 GOO92 GYK92 HIG92 HSC92 IBY92 ILU92 IVQ92 JFM92 JPI92 JZE92 KJA92 KSW92 LCS92 LMO92 LWK92 MGG92 MQC92 MZY92 NJU92 NTQ92 ODM92 ONI92 OXE92 PHA92 PQW92 QAS92 QKO92 QUK92 REG92 ROC92 RXY92 SHU92 SRQ92 TBM92 TLI92 TVE92 UFA92 UOW92 UYS92 VIO92 VSK92 WCG92 WMC92 Q132 JM132 TI132 ADE132 ANA132 AWW132 BGS132 BQO132 CAK132 CKG132 CUC132 DDY132 DNU132 DXQ132 EHM132 ERI132 FBE132 FLA132 FUW132 GES132 GOO132 GYK132 HIG132 HSC132 IBY132 ILU132 IVQ132 JFM132 JPI132 JZE132 KJA132 KSW132 LCS132 LMO132 LWK132 MGG132 MQC132 MZY132 NJU132 NTQ132 ODM132 ONI132 OXE132 PHA132 PQW132 QAS132 QKO132 QUK132 REG132 ROC132 RXY132 SHU132 SRQ132 TBM132 TLI132 TVE132 UFA132 UOW132 UYS132 VIO132 VSK132 WCG132 WMC132 Q150 JM150 TI150 ADE150 ANA150 AWW150 BGS150 BQO150 CAK150 CKG150 CUC150 DDY150 DNU150 DXQ150 EHM150 ERI150 FBE150 FLA150 FUW150 GES150 GOO150 GYK150 HIG150 HSC150 IBY150 ILU150 IVQ150 JFM150 JPI150 JZE150 KJA150 KSW150 LCS150 LMO150 LWK150 MGG150 MQC150 MZY150 NJU150 NTQ150 ODM150 ONI150 OXE150 PHA150 PQW150 QAS150 QKO150 QUK150 REG150 ROC150 RXY150 SHU150 SRQ150 TBM150 TLI150 TVE150 UFA150 UOW150 UYS150 VIO150 VSK150 WCG150 WMC150 V109:V110 JR109:JR110 TN109:TN110 ADJ109:ADJ110 ANF109:ANF110 AXB109:AXB110 BGX109:BGX110 BQT109:BQT110 CAP109:CAP110 CKL109:CKL110 CUH109:CUH110 DED109:DED110 DNZ109:DNZ110 DXV109:DXV110 EHR109:EHR110 ERN109:ERN110 FBJ109:FBJ110 FLF109:FLF110 FVB109:FVB110 GEX109:GEX110 GOT109:GOT110 GYP109:GYP110 HIL109:HIL110 HSH109:HSH110 ICD109:ICD110 ILZ109:ILZ110 IVV109:IVV110 JFR109:JFR110 JPN109:JPN110 JZJ109:JZJ110 KJF109:KJF110 KTB109:KTB110 LCX109:LCX110 LMT109:LMT110 LWP109:LWP110 MGL109:MGL110 MQH109:MQH110 NAD109:NAD110 NJZ109:NJZ110 NTV109:NTV110 ODR109:ODR110 ONN109:ONN110 OXJ109:OXJ110 PHF109:PHF110 PRB109:PRB110 QAX109:QAX110 QKT109:QKT110 QUP109:QUP110 REL109:REL110 ROH109:ROH110 RYD109:RYD110 SHZ109:SHZ110 SRV109:SRV110 TBR109:TBR110 TLN109:TLN110 TVJ109:TVJ110 UFF109:UFF110 UPB109:UPB110 UYX109:UYX110 VIT109:VIT110 VSP109:VSP110 WCL109:WCL110 WMH109:WMH110 JN184 TJ184 ADF184 ANB184 AWX184 BGT184 BQP184 CAL184 CKH184 CUD184 DDZ184 DNV184 DXR184 EHN184 ERJ184 FBF184 FLB184 FUX184 GET184 GOP184 GYL184 HIH184 HSD184 IBZ184 ILV184 IVR184 JFN184 JPJ184 JZF184 KJB184 KSX184 LCT184 LMP184 LWL184 MGH184 MQD184 MZZ184 NJV184 NTR184 ODN184 ONJ184 OXF184 PHB184 PQX184 QAT184 QKP184 QUL184 REH184 ROD184 RXZ184 SHV184 SRR184 TBN184 TLJ184 TVF184 UFB184 UOX184 UYT184 VIP184 VSL184 WCH184 WMD184 WVZ184 WWD120 V120 JR120 TN120 ADJ120 ANF120 AXB120 BGX120 BQT120 CAP120 CKL120 CUH120 DED120 DNZ120 DXV120 EHR120 ERN120 FBJ120 FLF120 FVB120 GEX120 GOT120 GYP120 HIL120 HSH120 ICD120 ILZ120 IVV120 JFR120 JPN120 JZJ120 KJF120 KTB120 LCX120 LMT120 LWP120 MGL120 MQH120 NAD120 NJZ120 NTV120 ODR120 ONN120 OXJ120 PHF120 PRB120 QAX120 QKT120 QUP120 REL120 ROH120 RYD120 SHZ120 SRV120 TBR120 TLN120 TVJ120 UFF120 UPB120 UYX120 VIT120 VSP120 WCL120 WMH120 JW198 TS198 ADO198 ANK198 AXG198 BHC198 BQY198 CAU198 CKQ198 CUM198 DEI198 DOE198 DYA198 EHW198 ERS198 FBO198 FLK198 FVG198 GFC198 GOY198 GYU198 HIQ198 HSM198 ICI198 IME198 IWA198 JFW198 JPS198 JZO198 KJK198 KTG198 LDC198 LMY198 LWU198 MGQ198 MQM198 NAI198 NKE198 NUA198 ODW198 ONS198 OXO198 PHK198 PRG198 QBC198 QKY198 QUU198 REQ198 ROM198 RYI198 SIE198 SSA198 TBW198 TLS198 TVO198 UFK198 UPG198 UZC198 VIY198 VSU198 WCQ198 WMM198 WWI198 WVY227 Q227 JM227 TI227 ADE227 ANA227 AWW227 BGS227 BQO227 CAK227 CKG227 CUC227 DDY227 DNU227 DXQ227 EHM227 ERI227 FBE227 FLA227 FUW227 GES227 GOO227 GYK227 HIG227 HSC227 IBY227 ILU227 IVQ227 JFM227 JPI227 JZE227 KJA227 KSW227 LCS227 LMO227 LWK227 MGG227 MQC227 MZY227 NJU227 NTQ227 ODM227 ONI227 OXE227 PHA227 PQW227 QAS227 QKO227 QUK227 REG227 ROC227 RXY227 SHU227 SRQ227 TBM227 TLI227 TVE227 UFA227 UOW227 UYS227 VIO227 VSK227 WCG227 WMC227 Q245 JM245 TI245 ADE245 ANA245 AWW245 BGS245 BQO245 CAK245 CKG245 CUC245 DDY245 DNU245 DXQ245 EHM245 ERI245 FBE245 FLA245 FUW245 GES245 GOO245 GYK245 HIG245 HSC245 IBY245 ILU245 IVQ245 JFM245 JPI245 JZE245 KJA245 KSW245 LCS245 LMO245 LWK245 MGG245 MQC245 MZY245 NJU245 NTQ245 ODM245 ONI245 OXE245 PHA245 PQW245 QAS245 QKO245 QUK245 REG245 ROC245 RXY245 SHU245 SRQ245 TBM245 TLI245 TVE245 UFA245 UOW245 UYS245 VIO245 VSK245 WCG245 WMC245 WVY245"/>
    <dataValidation type="decimal" allowBlank="1" showErrorMessage="1" errorTitle="Ошибка" error="Допускается ввод только неотрицательных чисел!" sqref="WVX183 F268:I268 F264:I264 F260:Q260 O167 JK167 TG167 ADC167 AMY167 AWU167 BGQ167 BQM167 CAI167 CKE167 CUA167 DDW167 DNS167 DXO167 EHK167 ERG167 FBC167 FKY167 FUU167 GEQ167 GOM167 GYI167 HIE167 HSA167 IBW167 ILS167 IVO167 JFK167 JPG167 JZC167 KIY167 KSU167 LCQ167 LMM167 LWI167 MGE167 MQA167 MZW167 NJS167 NTO167 ODK167 ONG167 OXC167 PGY167 PQU167 QAQ167 QKM167 QUI167 REE167 ROA167 RXW167 SHS167 SRO167 TBK167 TLG167 TVC167 UEY167 UOU167 UYQ167 VIM167 VSI167 WCE167 WMA167 WVW167 P183 JL183 TH183 ADD183 AMZ183 AWV183 BGR183 BQN183 CAJ183 CKF183 CUB183 DDX183 DNT183 DXP183 EHL183 ERH183 FBD183 FKZ183 FUV183 GER183 GON183 GYJ183 HIF183 HSB183 IBX183 ILT183 IVP183 JFL183 JPH183 JZD183 KIZ183 KSV183 LCR183 LMN183 LWJ183 MGF183 MQB183 MZX183 NJT183 NTP183 ODL183 ONH183 OXD183 PGZ183 PQV183 QAR183 QKN183 QUJ183 REF183 ROB183 RXX183 SHT183 SRP183 TBL183 TLH183 TVD183 UEZ183 UOV183 UYR183 VIN183 VSJ183 WCF183 WMB183 H216:S216">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G216 M109 M167">
      <formula1>kind_of_heat_transfer</formula1>
    </dataValidation>
    <dataValidation type="list" allowBlank="1" showInputMessage="1" showErrorMessage="1" errorTitle="Ошибка" error="Выберите значение из списка" prompt="Выберите значение из списка" sqref="F216">
      <formula1>kind_of_tariff_unit</formula1>
    </dataValidation>
    <dataValidation type="list" allowBlank="1" showInputMessage="1" errorTitle="Ошибка" error="Выберите значение из списка" prompt="Выберите значение из списка" sqref="WVW130 WVW90 WVW72:WWD72 JK36:JR36 TG36:TN36 ADC36:ADJ36 AMY36:ANF36 AWU36:AXB36 BGQ36:BGX36 BQM36:BQT36 CAI36:CAP36 CKE36:CKL36 CUA36:CUH36 DDW36:DED36 DNS36:DNZ36 DXO36:DXV36 EHK36:EHR36 ERG36:ERN36 FBC36:FBJ36 FKY36:FLF36 FUU36:FVB36 GEQ36:GEX36 GOM36:GOT36 GYI36:GYP36 HIE36:HIL36 HSA36:HSH36 IBW36:ICD36 ILS36:ILZ36 IVO36:IVV36 JFK36:JFR36 JPG36:JPN36 JZC36:JZJ36 KIY36:KJF36 KSU36:KTB36 LCQ36:LCX36 LMM36:LMT36 LWI36:LWP36 MGE36:MGL36 MQA36:MQH36 MZW36:NAD36 NJS36:NJZ36 NTO36:NTV36 ODK36:ODR36 ONG36:ONN36 OXC36:OXJ36 PGY36:PHF36 PQU36:PRB36 QAQ36:QAX36 QKM36:QKT36 QUI36:QUP36 REE36:REL36 ROA36:ROH36 RXW36:RYD36 SHS36:SHZ36 SRO36:SRV36 TBK36:TBR36 TLG36:TLN36 TVC36:TVJ36 UEY36:UFF36 UOU36:UPB36 UYQ36:UYX36 VIM36:VIT36 VSI36:VSP36 WCE36:WCL36 WMA36:WMH36 WVW36:WWD36 JK54:JR54 TG54:TN54 ADC54:ADJ54 AMY54:ANF54 AWU54:AXB54 BGQ54:BGX54 BQM54:BQT54 CAI54:CAP54 CKE54:CKL54 CUA54:CUH54 DDW54:DED54 DNS54:DNZ54 DXO54:DXV54 EHK54:EHR54 ERG54:ERN54 FBC54:FBJ54 FKY54:FLF54 FUU54:FVB54 GEQ54:GEX54 GOM54:GOT54 GYI54:GYP54 HIE54:HIL54 HSA54:HSH54 IBW54:ICD54 ILS54:ILZ54 IVO54:IVV54 JFK54:JFR54 JPG54:JPN54 JZC54:JZJ54 KIY54:KJF54 KSU54:KTB54 LCQ54:LCX54 LMM54:LMT54 LWI54:LWP54 MGE54:MGL54 MQA54:MQH54 MZW54:NAD54 NJS54:NJZ54 NTO54:NTV54 ODK54:ODR54 ONG54:ONN54 OXC54:OXJ54 PGY54:PHF54 PQU54:PRB54 QAQ54:QAX54 QKM54:QKT54 QUI54:QUP54 REE54:REL54 ROA54:ROH54 RXW54:RYD54 SHS54:SHZ54 SRO54:SRV54 TBK54:TBR54 TLG54:TLN54 TVC54:TVJ54 UEY54:UFF54 UOU54:UPB54 UYQ54:UYX54 VIM54:VIT54 VSI54:VSP54 WCE54:WCL54 WMA54:WMH54 WVW54:WWD54 JK72:JR72 TG72:TN72 ADC72:ADJ72 AMY72:ANF72 AWU72:AXB72 BGQ72:BGX72 BQM72:BQT72 CAI72:CAP72 CKE72:CKL72 CUA72:CUH72 DDW72:DED72 DNS72:DNZ72 DXO72:DXV72 EHK72:EHR72 ERG72:ERN72 FBC72:FBJ72 FKY72:FLF72 FUU72:FVB72 GEQ72:GEX72 GOM72:GOT72 GYI72:GYP72 HIE72:HIL72 HSA72:HSH72 IBW72:ICD72 ILS72:ILZ72 IVO72:IVV72 JFK72:JFR72 JPG72:JPN72 JZC72:JZJ72 KIY72:KJF72 KSU72:KTB72 LCQ72:LCX72 LMM72:LMT72 LWI72:LWP72 MGE72:MGL72 MQA72:MQH72 MZW72:NAD72 NJS72:NJZ72 NTO72:NTV72 ODK72:ODR72 ONG72:ONN72 OXC72:OXJ72 PGY72:PHF72 PQU72:PRB72 QAQ72:QAX72 QKM72:QKT72 QUI72:QUP72 REE72:REL72 ROA72:ROH72 RXW72:RYD72 SHS72:SHZ72 SRO72:SRV72 TBK72:TBR72 TLG72:TLN72 TVC72:TVJ72 UEY72:UFF72 UOU72:UPB72 UYQ72:UYX72 VIM72:VIT72 VSI72:VSP72 WCE72:WCL72 WMA72:WMH72 WCE243:WCL243 JK90 TG90 ADC90 AMY90 AWU90 BGQ90 BQM90 CAI90 CKE90 CUA90 DDW90 DNS90 DXO90 EHK90 ERG90 FBC90 FKY90 FUU90 GEQ90 GOM90 GYI90 HIE90 HSA90 IBW90 ILS90 IVO90 JFK90 JPG90 JZC90 KIY90 KSU90 LCQ90 LMM90 LWI90 MGE90 MQA90 MZW90 NJS90 NTO90 ODK90 ONG90 OXC90 PGY90 PQU90 QAQ90 QKM90 QUI90 REE90 ROA90 RXW90 SHS90 SRO90 TBK90 TLG90 TVC90 UEY90 UOU90 UYQ90 VIM90 VSI90 WCE90 WMA90 VSI243:VSP243 JK130 TG130 ADC130 AMY130 AWU130 BGQ130 BQM130 CAI130 CKE130 CUA130 DDW130 DNS130 DXO130 EHK130 ERG130 FBC130 FKY130 FUU130 GEQ130 GOM130 GYI130 HIE130 HSA130 IBW130 ILS130 IVO130 JFK130 JPG130 JZC130 KIY130 KSU130 LCQ130 LMM130 LWI130 MGE130 MQA130 MZW130 NJS130 NTO130 ODK130 ONG130 OXC130 PGY130 PQU130 QAQ130 QKM130 QUI130 REE130 ROA130 RXW130 SHS130 SRO130 TBK130 TLG130 TVC130 UEY130 UOU130 UYQ130 VIM130 VSI130 WCE130 WMA130 UYQ243:UYX243 JK166 TG166 ADC166 AMY166 AWU166 BGQ166 BQM166 CAI166 CKE166 CUA166 DDW166 DNS166 DXO166 EHK166 ERG166 FBC166 FKY166 FUU166 GEQ166 GOM166 GYI166 HIE166 HSA166 IBW166 ILS166 IVO166 JFK166 JPG166 JZC166 KIY166 KSU166 LCQ166 LMM166 LWI166 MGE166 MQA166 MZW166 NJS166 NTO166 ODK166 ONG166 OXC166 PGY166 PQU166 QAQ166 QKM166 QUI166 REE166 ROA166 RXW166 SHS166 SRO166 TBK166 TLG166 TVC166 UEY166 UOU166 UYQ166 VIM166 VSI166 WCE166 WMA166 WVW166 VIM243:VIT243 JK148 TG148 ADC148 AMY148 AWU148 BGQ148 BQM148 CAI148 CKE148 CUA148 DDW148 DNS148 DXO148 EHK148 ERG148 FBC148 FKY148 FUU148 GEQ148 GOM148 GYI148 HIE148 HSA148 IBW148 ILS148 IVO148 JFK148 JPG148 JZC148 KIY148 KSU148 LCQ148 LMM148 LWI148 MGE148 MQA148 MZW148 NJS148 NTO148 ODK148 ONG148 OXC148 PGY148 PQU148 QAQ148 QKM148 QUI148 REE148 ROA148 RXW148 SHS148 SRO148 TBK148 TLG148 TVC148 UEY148 UOU148 UYQ148 VIM148 VSI148 WCE148 WMA148 WVW148 UEY243:UFF243 WVW243:WWD243 WMA243:WMH243 WVW225:WWD225 JK225:JR225 TG225:TN225 ADC225:ADJ225 AMY225:ANF225 AWU225:AXB225 BGQ225:BGX225 BQM225:BQT225 CAI225:CAP225 CKE225:CKL225 CUA225:CUH225 DDW225:DED225 DNS225:DNZ225 DXO225:DXV225 EHK225:EHR225 ERG225:ERN225 FBC225:FBJ225 FKY225:FLF225 FUU225:FVB225 GEQ225:GEX225 GOM225:GOT225 GYI225:GYP225 HIE225:HIL225 HSA225:HSH225 IBW225:ICD225 ILS225:ILZ225 IVO225:IVV225 JFK225:JFR225 JPG225:JPN225 JZC225:JZJ225 KIY225:KJF225 KSU225:KTB225 LCQ225:LCX225 LMM225:LMT225 LWI225:LWP225 MGE225:MGL225 MQA225:MQH225 MZW225:NAD225 NJS225:NJZ225 NTO225:NTV225 ODK225:ODR225 ONG225:ONN225 OXC225:OXJ225 PGY225:PHF225 PQU225:PRB225 QAQ225:QAX225 QKM225:QKT225 QUI225:QUP225 REE225:REL225 ROA225:ROH225 RXW225:RYD225 SHS225:SHZ225 SRO225:SRV225 TBK225:TBR225 TLG225:TLN225 TVC225:TVJ225 UEY225:UFF225 UOU225:UPB225 UYQ225:UYX225 VIM225:VIT225 VSI225:VSP225 WCE225:WCL225 WMA225:WMH225 UOU243:UPB243 JK243:JR243 TG243:TN243 ADC243:ADJ243 AMY243:ANF243 AWU243:AXB243 BGQ243:BGX243 BQM243:BQT243 CAI243:CAP243 CKE243:CKL243 CUA243:CUH243 DDW243:DED243 DNS243:DNZ243 DXO243:DXV243 EHK243:EHR243 ERG243:ERN243 FBC243:FBJ243 FKY243:FLF243 FUU243:FVB243 GEQ243:GEX243 GOM243:GOT243 GYI243:GYP243 HIE243:HIL243 HSA243:HSH243 IBW243:ICD243 ILS243:ILZ243 IVO243:IVV243 JFK243:JFR243 JPG243:JPN243 JZC243:JZJ243 KIY243:KJF243 KSU243:KTB243 LCQ243:LCX243 LMM243:LMT243 LWI243:LWP243 MGE243:MGL243 MQA243:MQH243 MZW243:NAD243 NJS243:NJZ243 NTO243:NTV243 ODK243:ODR243 ONG243:ONN243 OXC243:OXJ243 PGY243:PHF243 PQU243:PRB243 QAQ243:QAX243 QKM243:QKT243 QUI243:QUP243 REE243:REL243 ROA243:ROH243 RXW243:RYD243 SHS243:SHZ243 SRO243:SRV243 TBK243:TBR243 TLG243:TLN243 TVC243:TVJ243">
      <formula1>kind_of_cons</formula1>
    </dataValidation>
    <dataValidation type="list" allowBlank="1" showInputMessage="1" showErrorMessage="1" errorTitle="Ошибка" error="Выберите значение из списка" sqref="WVW71 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53 JK53 TG53 ADC53 AMY53 AWU53 BGQ53 BQM53 CAI53 CKE53 CUA53 DDW53 DNS53 DXO53 EHK53 ERG53 FBC53 FKY53 FUU53 GEQ53 GOM53 GYI53 HIE53 HSA53 IBW53 ILS53 IVO53 JFK53 JPG53 JZC53 KIY53 KSU53 LCQ53 LMM53 LWI53 MGE53 MQA53 MZW53 NJS53 NTO53 ODK53 ONG53 OXC53 PGY53 PQU53 QAQ53 QKM53 QUI53 REE53 ROA53 RXW53 SHS53 SRO53 TBK53 TLG53 TVC53 UEY53 UOU53 UYQ53 VIM53 VSI53 WCE53 WMA53 WVW53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O165 JK165 TG165 ADC165 AMY165 AWU165 BGQ165 BQM165 CAI165 CKE165 CUA165 DDW165 DNS165 DXO165 EHK165 ERG165 FBC165 FKY165 FUU165 GEQ165 GOM165 GYI165 HIE165 HSA165 IBW165 ILS165 IVO165 JFK165 JPG165 JZC165 KIY165 KSU165 LCQ165 LMM165 LWI165 MGE165 MQA165 MZW165 NJS165 NTO165 ODK165 ONG165 OXC165 PGY165 PQU165 QAQ165 QKM165 QUI165 REE165 ROA165 RXW165 SHS165 SRO165 TBK165 TLG165 TVC165 UEY165 UOU165 UYQ165 VIM165 VSI165 WCE165 WMA165 WVW165 WVW224 O224 JK224 TG224 ADC224 AMY224 AWU224 BGQ224 BQM224 CAI224 CKE224 CUA224 DDW224 DNS224 DXO224 EHK224 ERG224 FBC224 FKY224 FUU224 GEQ224 GOM224 GYI224 HIE224 HSA224 IBW224 ILS224 IVO224 JFK224 JPG224 JZC224 KIY224 KSU224 LCQ224 LMM224 LWI224 MGE224 MQA224 MZW224 NJS224 NTO224 ODK224 ONG224 OXC224 PGY224 PQU224 QAQ224 QKM224 QUI224 REE224 ROA224 RXW224 SHS224 SRO224 TBK224 TLG224 TVC224 UEY224 UOU224 UYQ224 VIM224 VSI224 WCE224 WMA224 O242 JK242 TG242 ADC242 AMY242 AWU242 BGQ242 BQM242 CAI242 CKE242 CUA242 DDW242 DNS242 DXO242 EHK242 ERG242 FBC242 FKY242 FUU242 GEQ242 GOM242 GYI242 HIE242 HSA242 IBW242 ILS242 IVO242 JFK242 JPG242 JZC242 KIY242 KSU242 LCQ242 LMM242 LWI242 MGE242 MQA242 MZW242 NJS242 NTO242 ODK242 ONG242 OXC242 PGY242 PQU242 QAQ242 QKM242 QUI242 REE242 ROA242 RXW242 SHS242 SRO242 TBK242 TLG242 TVC242 UEY242 UOU242 UYQ242 VIM242 VSI242 WCE242 WMA242 WVW242">
      <formula1>kind_of_scheme_in</formula1>
    </dataValidation>
    <dataValidation type="list" allowBlank="1" showInputMessage="1" showErrorMessage="1" errorTitle="Ошибка" error="Выберите значение из списка" sqref="WVW108 JK108 TG108 ADC108 AMY108 AWU108 BGQ108 BQM108 CAI108 CKE108 CUA108 DDW108 DNS108 DXO108 EHK108 ERG108 FBC108 FKY108 FUU108 GEQ108 GOM108 GYI108 HIE108 HSA108 IBW108 ILS108 IVO108 JFK108 JPG108 JZC108 KIY108 KSU108 LCQ108 LMM108 LWI108 MGE108 MQA108 MZW108 NJS108 NTO108 ODK108 ONG108 OXC108 PGY108 PQU108 QAQ108 QKM108 QUI108 REE108 ROA108 RXW108 SHS108 SRO108 TBK108 TLG108 TVC108 UEY108 UOU108 UYQ108 VIM108 VSI108 WCE108 WMA108 O108">
      <formula1>kind_of_cons</formula1>
    </dataValidation>
    <dataValidation type="list" allowBlank="1" showInputMessage="1" showErrorMessage="1" errorTitle="Ошибка" error="Выберите значение из списка" sqref="WVU91 WVU131 JI244 JI37 TE37 ADA37 AMW37 AWS37 BGO37 BQK37 CAG37 CKC37 CTY37 DDU37 DNQ37 DXM37 EHI37 ERE37 FBA37 FKW37 FUS37 GEO37 GOK37 GYG37 HIC37 HRY37 IBU37 ILQ37 IVM37 JFI37 JPE37 JZA37 KIW37 KSS37 LCO37 LMK37 LWG37 MGC37 MPY37 MZU37 NJQ37 NTM37 ODI37 ONE37 OXA37 PGW37 PQS37 QAO37 QKK37 QUG37 REC37 RNY37 RXU37 SHQ37 SRM37 TBI37 TLE37 TVA37 UEW37 UOS37 UYO37 VIK37 VSG37 WCC37 WLY37 WVU37 TE244 JI55 TE55 ADA55 AMW55 AWS55 BGO55 BQK55 CAG55 CKC55 CTY55 DDU55 DNQ55 DXM55 EHI55 ERE55 FBA55 FKW55 FUS55 GEO55 GOK55 GYG55 HIC55 HRY55 IBU55 ILQ55 IVM55 JFI55 JPE55 JZA55 KIW55 KSS55 LCO55 LMK55 LWG55 MGC55 MPY55 MZU55 NJQ55 NTM55 ODI55 ONE55 OXA55 PGW55 PQS55 QAO55 QKK55 QUG55 REC55 RNY55 RXU55 SHQ55 SRM55 TBI55 TLE55 TVA55 UEW55 UOS55 UYO55 VIK55 VSG55 WCC55 WLY55 WVU55 ADA244 JI73 TE73 ADA73 AMW73 AWS73 BGO73 BQK73 CAG73 CKC73 CTY73 DDU73 DNQ73 DXM73 EHI73 ERE73 FBA73 FKW73 FUS73 GEO73 GOK73 GYG73 HIC73 HRY73 IBU73 ILQ73 IVM73 JFI73 JPE73 JZA73 KIW73 KSS73 LCO73 LMK73 LWG73 MGC73 MPY73 MZU73 NJQ73 NTM73 ODI73 ONE73 OXA73 PGW73 PQS73 QAO73 QKK73 QUG73 REC73 RNY73 RXU73 SHQ73 SRM73 TBI73 TLE73 TVA73 UEW73 UOS73 UYO73 VIK73 VSG73 WCC73 WLY73 WVU73 AMW244 JI91 TE91 ADA91 AMW91 AWS91 BGO91 BQK91 CAG91 CKC91 CTY91 DDU91 DNQ91 DXM91 EHI91 ERE91 FBA91 FKW91 FUS91 GEO91 GOK91 GYG91 HIC91 HRY91 IBU91 ILQ91 IVM91 JFI91 JPE91 JZA91 KIW91 KSS91 LCO91 LMK91 LWG91 MGC91 MPY91 MZU91 NJQ91 NTM91 ODI91 ONE91 OXA91 PGW91 PQS91 QAO91 QKK91 QUG91 REC91 RNY91 RXU91 SHQ91 SRM91 TBI91 TLE91 TVA91 UEW91 UOS91 UYO91 VIK91 VSG91 WCC91 WLY91 AWS244 JI131 TE131 ADA131 AMW131 AWS131 BGO131 BQK131 CAG131 CKC131 CTY131 DDU131 DNQ131 DXM131 EHI131 ERE131 FBA131 FKW131 FUS131 GEO131 GOK131 GYG131 HIC131 HRY131 IBU131 ILQ131 IVM131 JFI131 JPE131 JZA131 KIW131 KSS131 LCO131 LMK131 LWG131 MGC131 MPY131 MZU131 NJQ131 NTM131 ODI131 ONE131 OXA131 PGW131 PQS131 QAO131 QKK131 QUG131 REC131 RNY131 RXU131 SHQ131 SRM131 TBI131 TLE131 TVA131 UEW131 UOS131 UYO131 VIK131 VSG131 WCC131 WLY131 M149 JI149 TE149 ADA149 AMW149 AWS149 BGO149 BQK149 CAG149 CKC149 CTY149 DDU149 DNQ149 DXM149 EHI149 ERE149 FBA149 FKW149 FUS149 GEO149 GOK149 GYG149 HIC149 HRY149 IBU149 ILQ149 IVM149 JFI149 JPE149 JZA149 KIW149 KSS149 LCO149 LMK149 LWG149 MGC149 MPY149 MZU149 NJQ149 NTM149 ODI149 ONE149 OXA149 PGW149 PQS149 QAO149 QKK149 QUG149 REC149 RNY149 RXU149 SHQ149 SRM149 TBI149 TLE149 TVA149 UEW149 UOS149 UYO149 VIK149 VSG149 WCC149 WLY149 WVU149 M226 JI226 TE226 ADA226 AMW226 AWS226 BGO226 BQK226 CAG226 CKC226 CTY226 DDU226 DNQ226 DXM226 EHI226 ERE226 FBA226 FKW226 FUS226 GEO226 GOK226 GYG226 HIC226 HRY226 IBU226 ILQ226 IVM226 JFI226 JPE226 JZA226 KIW226 KSS226 LCO226 LMK226 LWG226 MGC226 MPY226 MZU226 NJQ226 NTM226 ODI226 ONE226 OXA226 PGW226 PQS226 QAO226 QKK226 QUG226 REC226 RNY226 RXU226 SHQ226 SRM226 TBI226 TLE226 TVA226 UEW226 UOS226 UYO226 VIK226 VSG226 WCC226 WLY226 WVU226 M244 WVU244 WLY244 WCC244 VSG244 VIK244 UYO244 UOS244 UEW244 TVA244 TLE244 TBI244 SRM244 SHQ244 RXU244 RNY244 REC244 QUG244 QKK244 QAO244 PQS244 PGW244 OXA244 ONE244 ODI244 NTM244 NJQ244 MZU244 MPY244 MGC244 LWG244 LMK244 LCO244 KSS244 KIW244 JZA244 JPE244 JFI244 IVM244 ILQ244 IBU244 HRY244 HIC244 GYG244 GOK244 GEO244 FUS244 FKW244 FBA244 ERE244 EHI244 DXM244 DNQ244 DDU244 CTY244 CKC244 CAG244 BQK244 BGO244 M37 M55 M73 M91 M131">
      <formula1>kind_of_heat_transfer</formula1>
    </dataValidation>
    <dataValidation type="list" allowBlank="1" showInputMessage="1" showErrorMessage="1" errorTitle="Ошибка" error="Выберите значение из списка" prompt="Выберите значение из списка" sqref="E9:E10">
      <formula1>kind_group_rates_load_filter</formula1>
    </dataValidation>
    <dataValidation allowBlank="1" showInputMessage="1" showErrorMessage="1" prompt="Выберите виды деятельности, выполнив двойной щелчок левой кнопки мыши по ячейке." sqref="F9:F1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N11 N15:N17">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17 J292 F3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332">
      <formula1>"a"</formula1>
    </dataValidation>
    <dataValidation allowBlank="1" sqref="WVT94:WWE95 JH39:JS45 TD39:TO45 ACZ39:ADK45 AMV39:ANG45 AWR39:AXC45 BGN39:BGY45 BQJ39:BQU45 CAF39:CAQ45 CKB39:CKM45 CTX39:CUI45 DDT39:DEE45 DNP39:DOA45 DXL39:DXW45 EHH39:EHS45 ERD39:ERO45 FAZ39:FBK45 FKV39:FLG45 FUR39:FVC45 GEN39:GEY45 GOJ39:GOU45 GYF39:GYQ45 HIB39:HIM45 HRX39:HSI45 IBT39:ICE45 ILP39:IMA45 IVL39:IVW45 JFH39:JFS45 JPD39:JPO45 JYZ39:JZK45 KIV39:KJG45 KSR39:KTC45 LCN39:LCY45 LMJ39:LMU45 LWF39:LWQ45 MGB39:MGM45 MPX39:MQI45 MZT39:NAE45 NJP39:NKA45 NTL39:NTW45 ODH39:ODS45 OND39:ONO45 OWZ39:OXK45 PGV39:PHG45 PQR39:PRC45 QAN39:QAY45 QKJ39:QKU45 QUF39:QUQ45 REB39:REM45 RNX39:ROI45 RXT39:RYE45 SHP39:SIA45 SRL39:SRW45 TBH39:TBS45 TLD39:TLO45 TUZ39:TVK45 UEV39:UFG45 UOR39:UPC45 UYN39:UYY45 VIJ39:VIU45 VSF39:VSQ45 WCB39:WCM45 WLX39:WMI45 WVT39:WWE45 JH94:JS95 TD94:TO95 ACZ94:ADK95 AMV94:ANG95 AWR94:AXC95 BGN94:BGY95 BQJ94:BQU95 CAF94:CAQ95 CKB94:CKM95 CTX94:CUI95 DDT94:DEE95 DNP94:DOA95 DXL94:DXW95 EHH94:EHS95 ERD94:ERO95 FAZ94:FBK95 FKV94:FLG95 FUR94:FVC95 GEN94:GEY95 GOJ94:GOU95 GYF94:GYQ95 HIB94:HIM95 HRX94:HSI95 IBT94:ICE95 ILP94:IMA95 IVL94:IVW95 JFH94:JFS95 JPD94:JPO95 JYZ94:JZK95 KIV94:KJG95 KSR94:KTC95 LCN94:LCY95 LMJ94:LMU95 LWF94:LWQ95 MGB94:MGM95 MPX94:MQI95 MZT94:NAE95 NJP94:NKA95 NTL94:NTW95 ODH94:ODS95 OND94:ONO95 OWZ94:OXK95 PGV94:PHG95 PQR94:PRC95 QAN94:QAY95 QKJ94:QKU95 QUF94:QUQ95 REB94:REM95 RNX94:ROI95 RXT94:RYE95 SHP94:SIA95 SRL94:SRW95 TBH94:TBS95 TLD94:TLO95 TUZ94:TVK95 UEV94:UFG95 UOR94:UPC95 UYN94:UYY95 VIJ94:VIU95 VSF94:VSQ95 WCB94:WCM95 WLX94:WMI95 JH115:JX115 TD115:TT115 ACZ115:ADP115 AMV115:ANL115 AWR115:AXH115 BGN115:BHD115 BQJ115:BQZ115 CAF115:CAV115 CKB115:CKR115 CTX115:CUN115 DDT115:DEJ115 DNP115:DOF115 DXL115:DYB115 EHH115:EHX115 ERD115:ERT115 FAZ115:FBP115 FKV115:FLL115 FUR115:FVH115 GEN115:GFD115 GOJ115:GOZ115 GYF115:GYV115 HIB115:HIR115 HRX115:HSN115 IBT115:ICJ115 ILP115:IMF115 IVL115:IWB115 JFH115:JFX115 JPD115:JPT115 JYZ115:JZP115 KIV115:KJL115 KSR115:KTH115 LCN115:LDD115 LMJ115:LMZ115 LWF115:LWV115 MGB115:MGR115 MPX115:MQN115 MZT115:NAJ115 NJP115:NKF115 NTL115:NUB115 ODH115:ODX115 OND115:ONT115 OWZ115:OXP115 PGV115:PHL115 PQR115:PRH115 QAN115:QBD115 QKJ115:QKZ115 QUF115:QUV115 REB115:RER115 RNX115:RON115 RXT115:RYJ115 SHP115:SIF115 SRL115:SSB115 TBH115:TBX115 TLD115:TLT115 TUZ115:TVP115 UEV115:UFL115 UOR115:UPH115 UYN115:UZD115 VIJ115:VIZ115 VSF115:VSV115 WCB115:WCR115 WLX115:WMN115 WVT115:WWJ115 L81:U81 AMV75:ANG81 AWR75:AXC81 BGN75:BGY81 BQJ75:BQU81 CAF75:CAQ81 CKB75:CKM81 CTX75:CUI81 DDT75:DEE81 DNP75:DOA81 DXL75:DXW81 EHH75:EHS81 ERD75:ERO81 FAZ75:FBK81 FKV75:FLG81 FUR75:FVC81 GEN75:GEY81 GOJ75:GOU81 GYF75:GYQ81 HIB75:HIM81 HRX75:HSI81 IBT75:ICE81 ILP75:IMA81 IVL75:IVW81 JFH75:JFS81 JPD75:JPO81 JYZ75:JZK81 KIV75:KJG81 KSR75:KTC81 LCN75:LCY81 LMJ75:LMU81 LWF75:LWQ81 MGB75:MGM81 MPX75:MQI81 MZT75:NAE81 NJP75:NKA81 NTL75:NTW81 ODH75:ODS81 OND75:ONO81 OWZ75:OXK81 PGV75:PHG81 PQR75:PRC81 QAN75:QAY81 QKJ75:QKU81 QUF75:QUQ81 REB75:REM81 RNX75:ROI81 RXT75:RYE81 SHP75:SIA81 SRL75:SRW81 TBH75:TBS81 TLD75:TLO81 TUZ75:TVK81 UEV75:UFG81 UOR75:UPC81 UYN75:UYY81 VIJ75:VIU81 VSF75:VSQ81 WCB75:WCM81 WLX75:WMI81 WVT75:WWE81 JH75:JS81 TD75:TO81 ACZ75:ADK81 ACZ228:ADK234 JH228:JS234 TD228:TO234 WVT228:WWE234 WLX228:WMI234 WCB228:WCM234 VSF228:VSQ234 VIJ228:VIU234 UYN228:UYY234 UOR228:UPC234 UEV228:UFG234 TUZ228:TVK234 TLD228:TLO234 TBH228:TBS234 SRL228:SRW234 SHP228:SIA234 RXT228:RYE234 RNX228:ROI234 REB228:REM234 QUF228:QUQ234 QKJ228:QKU234 QAN228:QAY234 PQR228:PRC234 PGV228:PHG234 OWZ228:OXK234 OND228:ONO234 ODH228:ODS234 NTL228:NTW234 NJP228:NKA234 MZT228:NAE234 MPX228:MQI234 MGB228:MGM234 LWF228:LWQ234 LMJ228:LMU234 LCN228:LCY234 KSR228:KTC234 KIV228:KJG234 JYZ228:JZK234 JPD228:JPO234 JFH228:JFS234 IVL228:IVW234 ILP228:IMA234 IBT228:ICE234 HRX228:HSI234 HIB228:HIM234 GYF228:GYQ234 GOJ228:GOU234 GEN228:GEY234 FUR228:FVC234 FKV228:FLG234 FAZ228:FBK234 ERD228:ERO234 EHH228:EHS234 DXL228:DXW234 DNP228:DOA234 DDT228:DEE234 CTX228:CUI234 CKB228:CKM234 CAF228:CAQ234 BQJ228:BQU234 BGN228:BGY234 AWR228:AXC234 AMV228:ANG234 L234:U234 L253:U253 AMV246:ANG253 MPX246:MQI253 GOJ246:GOU253 MZT246:NAE253 DNP246:DOA253 NJP246:NKA253 GYF246:GYQ253 NTL246:NTW253 CAF246:CAQ253 ODH246:ODS253 HIB246:HIM253 OND246:ONO253 DXL246:DXW253 OWZ246:OXK253 HRX246:HSI253 PGV246:PHG253 BGN246:BGY253 PQR246:PRC253 IBT246:ICE253 QAN246:QAY253 EHH246:EHS253 QKJ246:QKU253 ILP246:IMA253 QUF246:QUQ253 CKB246:CKM253 REB246:REM253 IVL246:IVW253 RNX246:ROI253 ERD246:ERO253 RXT246:RYE253 JFH246:JFS253 SHP246:SIA253 AWR246:AXC253 SRL246:SRW253 JPD246:JPO253 TBH246:TBS253 FAZ246:FBK253 TLD246:TLO253 JYZ246:JZK253 TUZ246:TVK253 CTX246:CUI253 UEV246:UFG253 KIV246:KJG253 UOR246:UPC253 FKV246:FLG253 UYN246:UYY253 KSR246:KTC253 VIJ246:VIU253 BQJ246:BQU253 VSF246:VSQ253 LCN246:LCY253 WCB246:WCM253 FUR246:FVC253 WLX246:WMI253 LMJ246:LMU253 WVT246:WWE253 DDT246:DEE253 TD246:TO253 LWF246:LWQ253 JH246:JS253 GEN246:GEY253 ACZ246:ADK253 MGB246:MGM253 L246:V246 L247:W252 TD57:TO63 ACZ57:ADK63 AMV57:ANG63 AWR57:AXC63 BGN57:BGY63 BQJ57:BQU63 CAF57:CAQ63 CKB57:CKM63 CTX57:CUI63 DDT57:DEE63 DNP57:DOA63 DXL57:DXW63 EHH57:EHS63 ERD57:ERO63 FAZ57:FBK63 FKV57:FLG63 FUR57:FVC63 GEN57:GEY63 GOJ57:GOU63 GYF57:GYQ63 HIB57:HIM63 HRX57:HSI63 IBT57:ICE63 ILP57:IMA63 IVL57:IVW63 JFH57:JFS63 JPD57:JPO63 JYZ57:JZK63 KIV57:KJG63 KSR57:KTC63 LCN57:LCY63 LMJ57:LMU63 LWF57:LWQ63 MGB57:MGM63 MPX57:MQI63 MZT57:NAE63 NJP57:NKA63 NTL57:NTW63 ODH57:ODS63 OND57:ONO63 OWZ57:OXK63 PGV57:PHG63 PQR57:PRC63 QAN57:QAY63 QKJ57:QKU63 QUF57:QUQ63 REB57:REM63 RNX57:ROI63 RXT57:RYE63 SHP57:SIA63 SRL57:SRW63 TBH57:TBS63 TLD57:TLO63 TUZ57:TVK63 UEV57:UFG63 UOR57:UPC63 UYN57:UYY63 VIJ57:VIU63 VSF57:VSQ63 WCB57:WCM63 WLX57:WMI63 WVT57:WWE63 JH57:JS63"/>
    <dataValidation type="list" allowBlank="1" showInputMessage="1" showErrorMessage="1" errorTitle="Ошибка" error="Выберите значение из списка" prompt="Выберите значение из списка" sqref="E292">
      <formula1>kind_of_forms</formula1>
    </dataValidation>
    <dataValidation type="textLength" operator="lessThanOrEqual" allowBlank="1" showInputMessage="1" showErrorMessage="1" errorTitle="Ошибка" error="Допускается ввод не более 900 символов!" prompt="Укажите поставщика" sqref="WVU110 M110 JI110 TE110 ADA110 AMW110 AWS110 BGO110 BQK110 CAG110 CKC110 CTY110 DDU110 DNQ110 DXM110 EHI110 ERE110 FBA110 FKW110 FUS110 GEO110 GOK110 GYG110 HIC110 HRY110 IBU110 ILQ110 IVM110 JFI110 JPE110 JZA110 KIW110 KSS110 LCO110 LMK110 LWG110 MGC110 MPY110 MZU110 NJQ110 NTM110 ODI110 ONE110 OXA110 PGW110 PQS110 QAO110 QKK110 QUG110 REC110 RNY110 RXU110 SHQ110 SRM110 TBI110 TLE110 TVA110 UEW110 UOS110 UYO110 VIK110 VSG110 WCC110 WLY110 WVU120 M120 JI120 TE120 ADA120 AMW120 AWS120 BGO120 BQK120 CAG120 CKC120 CTY120 DDU120 DNQ120 DXM120 EHI120 ERE120 FBA120 FKW120 FUS120 GEO120 GOK120 GYG120 HIC120 HRY120 IBU120 ILQ120 IVM120 JFI120 JPE120 JZA120 KIW120 KSS120 LCO120 LMK120 LWG120 MGC120 MPY120 MZU120 NJQ120 NTM120 ODI120 ONE120 OXA120 PGW120 PQS120 QAO120 QKK120 QUG120 REC120 RNY120 RXU120 SHQ120 SRM120 TBI120 TLE120 TVA120 UEW120 UOS120 UYO120 VIK120 VSG120 WCC120 WLY120">
      <formula1>900</formula1>
    </dataValidation>
    <dataValidation type="list" allowBlank="1" showInputMessage="1" errorTitle="Ошибка" error="Выберите значение из списка" prompt="Выберите значение из списка" sqref="WLY109 JI167 TE167 ADA167 AMW167 AWS167 BGO167 BQK167 CAG167 CKC167 CTY167 DDU167 DNQ167 DXM167 EHI167 ERE167 FBA167 FKW167 FUS167 GEO167 GOK167 GYG167 HIC167 HRY167 IBU167 ILQ167 IVM167 JFI167 JPE167 JZA167 KIW167 KSS167 LCO167 LMK167 LWG167 MGC167 MPY167 MZU167 NJQ167 NTM167 ODI167 ONE167 OXA167 PGW167 PQS167 QAO167 QKK167 QUG167 REC167 RNY167 RXU167 SHQ167 SRM167 TBI167 TLE167 TVA167 UEW167 UOS167 UYO167 VIK167 VSG167 WCC167 WLY167 WVU167 WVU109 JI109 TE109 ADA109 AMW109 AWS109 BGO109 BQK109 CAG109 CKC109 CTY109 DDU109 DNQ109 DXM109 EHI109 ERE109 FBA109 FKW109 FUS109 GEO109 GOK109 GYG109 HIC109 HRY109 IBU109 ILQ109 IVM109 JFI109 JPE109 JZA109 KIW109 KSS109 LCO109 LMK109 LWG109 MGC109 MPY109 MZU109 NJQ109 NTM109 ODI109 ONE109 OXA109 PGW109 PQS109 QAO109 QKK109 QUG109 REC109 RNY109 RXU109 SHQ109 SRM109 TBI109 TLE109 TVA109 UEW109 UOS109 UYO109 VIK109 VSG109 WCC109">
      <formula1>kind_of_heat_transfer</formula1>
    </dataValidation>
    <dataValidation allowBlank="1" prompt="Для выбора выполните двойной щелчок левой клавиши мыши по соответствующей ячейке." sqref="JH93:JS93 TD93:TO93 ACZ93:ADK93 AMV93:ANG93 AWR93:AXC93 BGN93:BGY93 BQJ93:BQU93 CAF93:CAQ93 CKB93:CKM93 CTX93:CUI93 DDT93:DEE93 DNP93:DOA93 DXL93:DXW93 EHH93:EHS93 ERD93:ERO93 FAZ93:FBK93 FKV93:FLG93 FUR93:FVC93 GEN93:GEY93 GOJ93:GOU93 GYF93:GYQ93 HIB93:HIM93 HRX93:HSI93 IBT93:ICE93 ILP93:IMA93 IVL93:IVW93 JFH93:JFS93 JPD93:JPO93 JYZ93:JZK93 KIV93:KJG93 KSR93:KTC93 LCN93:LCY93 LMJ93:LMU93 LWF93:LWQ93 MGB93:MGM93 MPX93:MQI93 MZT93:NAE93 NJP93:NKA93 NTL93:NTW93 ODH93:ODS93 OND93:ONO93 OWZ93:OXK93 PGV93:PHG93 PQR93:PRC93 QAN93:QAY93 QKJ93:QKU93 QUF93:QUQ93 REB93:REM93 RNX93:ROI93 RXT93:RYE93 SHP93:SIA93 SRL93:SRW93 TBH93:TBS93 TLD93:TLO93 TUZ93:TVK93 UEV93:UFG93 UOR93:UPC93 UYN93:UYY93 VIJ93:VIU93 VSF93:VSQ93 WCB93:WCM93 WLX93:WMI93 WVT93:WWE93 JH133:JS139 TD133:TO139 ACZ133:ADK139 AMV133:ANG139 AWR133:AXC139 BGN133:BGY139 BQJ133:BQU139 CAF133:CAQ139 CKB133:CKM139 CTX133:CUI139 DDT133:DEE139 DNP133:DOA139 DXL133:DXW139 EHH133:EHS139 ERD133:ERO139 FAZ133:FBK139 FKV133:FLG139 FUR133:FVC139 GEN133:GEY139 GOJ133:GOU139 GYF133:GYQ139 HIB133:HIM139 HRX133:HSI139 IBT133:ICE139 ILP133:IMA139 IVL133:IVW139 JFH133:JFS139 JPD133:JPO139 JYZ133:JZK139 KIV133:KJG139 KSR133:KTC139 LCN133:LCY139 LMJ133:LMU139 LWF133:LWQ139 MGB133:MGM139 MPX133:MQI139 MZT133:NAE139 NJP133:NKA139 NTL133:NTW139 ODH133:ODS139 OND133:ONO139 OWZ133:OXK139 PGV133:PHG139 PQR133:PRC139 QAN133:QAY139 QKJ133:QKU139 QUF133:QUQ139 REB133:REM139 RNX133:ROI139 RXT133:RYE139 SHP133:SIA139 SRL133:SRW139 TBH133:TBS139 TLD133:TLO139 TUZ133:TVK139 UEV133:UFG139 UOR133:UPC139 UYN133:UYY139 VIJ133:VIU139 VSF133:VSQ139 WCB133:WCM139 WLX133:WMI139 WVT133:WWE139 JH151:JS157 TD151:TO157 ACZ151:ADK157 AMV151:ANG157 AWR151:AXC157 BGN151:BGY157 BQJ151:BQU157 CAF151:CAQ157 CKB151:CKM157 CTX151:CUI157 DDT151:DEE157 DNP151:DOA157 DXL151:DXW157 EHH151:EHS157 ERD151:ERO157 FAZ151:FBK157 FKV151:FLG157 FUR151:FVC157 GEN151:GEY157 GOJ151:GOU157 GYF151:GYQ157 HIB151:HIM157 HRX151:HSI157 IBT151:ICE157 ILP151:IMA157 IVL151:IVW157 JFH151:JFS157 JPD151:JPO157 JYZ151:JZK157 KIV151:KJG157 KSR151:KTC157 LCN151:LCY157 LMJ151:LMU157 LWF151:LWQ157 MGB151:MGM157 MPX151:MQI157 MZT151:NAE157 NJP151:NKA157 NTL151:NTW157 ODH151:ODS157 OND151:ONO157 OWZ151:OXK157 PGV151:PHG157 PQR151:PRC157 QAN151:QAY157 QKJ151:QKU157 QUF151:QUQ157 REB151:REM157 RNX151:ROI157 RXT151:RYE157 SHP151:SIA157 SRL151:SRW157 TBH151:TBS157 TLD151:TLO157 TUZ151:TVK157 UEV151:UFG157 UOR151:UPC157 UYN151:UYY157 VIJ151:VIU157 VSF151:VSQ157 WCB151:WCM157 WLX151:WMI157 WVT151:WWE157 L175:U175 JH116:JX119 TD116:TT119 ACZ116:ADP119 AMV116:ANL119 AWR116:AXH119 BGN116:BHD119 BQJ116:BQZ119 CAF116:CAV119 CKB116:CKR119 CTX116:CUN119 DDT116:DEJ119 DNP116:DOF119 DXL116:DYB119 EHH116:EHX119 ERD116:ERT119 FAZ116:FBP119 FKV116:FLL119 FUR116:FVH119 GEN116:GFD119 GOJ116:GOZ119 GYF116:GYV119 HIB116:HIR119 HRX116:HSN119 IBT116:ICJ119 ILP116:IMF119 IVL116:IWB119 JFH116:JFX119 JPD116:JPT119 JYZ116:JZP119 KIV116:KJL119 KSR116:KTH119 LCN116:LDD119 LMJ116:LMZ119 LWF116:LWV119 MGB116:MGR119 MPX116:MQN119 MZT116:NAJ119 NJP116:NKF119 NTL116:NUB119 ODH116:ODX119 OND116:ONT119 OWZ116:OXP119 PGV116:PHL119 PQR116:PRH119 QAN116:QBD119 QKJ116:QKZ119 QUF116:QUV119 REB116:RER119 RNX116:RON119 RXT116:RYJ119 SHP116:SIF119 SRL116:SSB119 TBH116:TBX119 TLD116:TLT119 TUZ116:TVP119 UEV116:UFL119 UOR116:UPH119 UYN116:UZD119 VIJ116:VIZ119 VSF116:VSV119 WCB116:WCR119 WLX116:WMN119 WVT116:WWJ119 JH112:JX114 TD112:TT114 ACZ112:ADP114 AMV112:ANL114 AWR112:AXH114 BGN112:BHD114 BQJ112:BQZ114 CAF112:CAV114 CKB112:CKR114 CTX112:CUN114 DDT112:DEJ114 DNP112:DOF114 DXL112:DYB114 EHH112:EHX114 ERD112:ERT114 FAZ112:FBP114 FKV112:FLL114 FUR112:FVH114 GEN112:GFD114 GOJ112:GOZ114 GYF112:GYV114 HIB112:HIR114 HRX112:HSN114 IBT112:ICJ114 ILP112:IMF114 IVL112:IWB114 JFH112:JFX114 JPD112:JPT114 JYZ112:JZP114 KIV112:KJL114 KSR112:KTH114 LCN112:LDD114 LMJ112:LMZ114 LWF112:LWV114 MGB112:MGR114 MPX112:MQN114 MZT112:NAJ114 NJP112:NKF114 NTL112:NUB114 ODH112:ODX114 OND112:ONT114 OWZ112:OXP114 PGV112:PHL114 PQR112:PRH114 QAN112:QBD114 QKJ112:QKZ114 QUF112:QUV114 REB112:RER114 RNX112:RON114 RXT112:RYJ114 SHP112:SIF114 SRL112:SSB114 TBH112:TBX114 TLD112:TLT114 TUZ112:TVP114 UEV112:UFL114 UOR112:UPH114 UYN112:UZD114 VIJ112:VIZ114 VSF112:VSV114 WCB112:WCR114 WLX112:WMN114 WVT112:WWJ114 WVT185:WWF189 JH185:JT189 TD185:TP189 ACZ185:ADL189 AMV185:ANH189 AWR185:AXD189 BGN185:BGZ189 BQJ185:BQV189 CAF185:CAR189 CKB185:CKN189 CTX185:CUJ189 DDT185:DEF189 DNP185:DOB189 DXL185:DXX189 EHH185:EHT189 ERD185:ERP189 FAZ185:FBL189 FKV185:FLH189 FUR185:FVD189 GEN185:GEZ189 GOJ185:GOV189 GYF185:GYR189 HIB185:HIN189 HRX185:HSJ189 IBT185:ICF189 ILP185:IMB189 IVL185:IVX189 JFH185:JFT189 JPD185:JPP189 JYZ185:JZL189 KIV185:KJH189 KSR185:KTD189 LCN185:LCZ189 LMJ185:LMV189 LWF185:LWR189 MGB185:MGN189 MPX185:MQJ189 MZT185:NAF189 NJP185:NKB189 NTL185:NTX189 ODH185:ODT189 OND185:ONP189 OWZ185:OXL189 PGV185:PHH189 PQR185:PRD189 QAN185:QAZ189 QKJ185:QKV189 QUF185:QUR189 REB185:REN189 RNX185:ROJ189 RXT185:RYF189 SHP185:SIB189 SRL185:SRX189 TBH185:TBT189 TLD185:TLP189 TUZ185:TVL189 UEV185:UFH189 UOR185:UPD189 UYN185:UYZ189 VIJ185:VIV189 VSF185:VSR189 WCB185:WCN189 WLX185:WMJ189 L100:W100 WVT169:WWE175 WLX169:WMI175 WCB169:WCM175 VSF169:VSQ175 VIJ169:VIU175 UYN169:UYY175 UOR169:UPC175 UEV169:UFG175 TUZ169:TVK175 TLD169:TLO175 TBH169:TBS175 SRL169:SRW175 SHP169:SIA175 RXT169:RYE175 RNX169:ROI175 REB169:REM175 QUF169:QUQ175 QKJ169:QKU175 QAN169:QAY175 PQR169:PRC175 PGV169:PHG175 OWZ169:OXK175 OND169:ONO175 ODH169:ODS175 NTL169:NTW175 NJP169:NKA175 MZT169:NAE175 MPX169:MQI175 MGB169:MGM175 LWF169:LWQ175 LMJ169:LMU175 LCN169:LCY175 KSR169:KTC175 KIV169:KJG175 JYZ169:JZK175 JPD169:JPO175 JFH169:JFS175 IVL169:IVW175 ILP169:IMA175 IBT169:ICE175 HRX169:HSI175 HIB169:HIM175 GYF169:GYQ175 GOJ169:GOU175 GEN169:GEY175 FUR169:FVC175 FKV169:FLG175 FAZ169:FBK175 ERD169:ERO175 EHH169:EHS175 DXL169:DXW175 DNP169:DOA175 DDT169:DEE175 CTX169:CUI175 CKB169:CKM175 CAF169:CAQ175 BQJ169:BQU175 BGN169:BGY175 AWR169:AXC175 AMV169:ANG175 ACZ169:ADK175 TD169:TO175 JH169:JS175 WVT96:WWE100 WLX96:WMI100 WCB96:WCM100 VSF96:VSQ100 VIJ96:VIU100 UYN96:UYY100 UOR96:UPC100 UEV96:UFG100 TUZ96:TVK100 TLD96:TLO100 TBH96:TBS100 SRL96:SRW100 SHP96:SIA100 RXT96:RYE100 RNX96:ROI100 REB96:REM100 QUF96:QUQ100 QKJ96:QKU100 QAN96:QAY100 PQR96:PRC100 PGV96:PHG100 OWZ96:OXK100 OND96:ONO100 ODH96:ODS100 NTL96:NTW100 NJP96:NKA100 MZT96:NAE100 MPX96:MQI100 MGB96:MGM100 LWF96:LWQ100 LMJ96:LMU100 LCN96:LCY100 KSR96:KTC100 KIV96:KJG100 JYZ96:JZK100 JPD96:JPO100 JFH96:JFS100 IVL96:IVW100 ILP96:IMA100 IBT96:ICE100 HRX96:HSI100 HIB96:HIM100 GYF96:GYQ100 GOJ96:GOU100 GEN96:GEY100 FUR96:FVC100 FKV96:FLG100 FAZ96:FBK100 ERD96:ERO100 EHH96:EHS100 DXL96:DXW100 DNP96:DOA100 DDT96:DEE100 CTX96:CUI100 CKB96:CKM100 CAF96:CAQ100 BQJ96:BQU100 BGN96:BGY100 AWR96:AXC100 AMV96:ANG100 ACZ96:ADK100 TD96:TO100 JH96:JS100 CAF201:CBA204 CAF205:CBA205 CKB201:CKW204 CKB205:CKW205 CTX201:CUS204 CTX205:CUS205 DDT201:DEO204 DDT205:DEO205 DNP201:DOK204 DNP205:DOK205 DXL201:DYG204 DXL205:DYG205 EHH201:EIC204 EHH205:EIC205 ERD201:ERY204 ERD205:ERY205 FAZ201:FBU204 FAZ205:FBU205 FKV201:FLQ204 FKV205:FLQ205 FUR201:FVM204 FUR205:FVM205 GEN201:GFI204 GEN205:GFI205 GOJ201:GPE204 GOJ205:GPE205 GYF201:GZA204 GYF205:GZA205 HIB201:HIW204 HIB205:HIW205 HRX201:HSS204 HRX205:HSS205 IBT201:ICO204 IBT205:ICO205 ILP201:IMK204 ILP205:IMK205 IVL201:IWG204 IVL205:IWG205 JFH201:JGC204 JFH205:JGC205 JPD201:JPY204 JPD205:JPY205 JYZ201:JZU204 JYZ205:JZU205 KIV201:KJQ204 KIV205:KJQ205 KSR201:KTM204 KSR205:KTM205 LCN201:LDI204 LCN205:LDI205 LMJ201:LNE204 LMJ205:LNE205 LWF201:LXA204 LWF205:LXA205 MGB201:MGW204 MGB205:MGW205 MPX201:MQS204 MPX205:MQS205 MZT201:NAO204 MZT205:NAO205 NJP201:NKK204 NJP205:NKK205 NTL201:NUG204 NTL205:NUG205 ODH201:OEC204 ODH205:OEC205 OND201:ONY204 OND205:ONY205 OWZ201:OXU204 OWZ205:OXU205 PGV201:PHQ204 PGV205:PHQ205 PQR201:PRM204 PQR205:PRM205 QAN201:QBI204 QAN205:QBI205 QKJ201:QLE204 QKJ205:QLE205 QUF201:QVA204 QUF205:QVA205 REB201:REW204 REB205:REW205 RNX201:ROS204 RNX205:ROS205 RXT201:RYO204 RXT205:RYO205 SHP201:SIK204 SHP205:SIK205 SRL201:SSG204 SRL205:SSG205 TBH201:TCC204 TBH205:TCC205 TLD201:TLY204 TLD205:TLY205 TUZ201:TVU204 TUZ205:TVU205 UEV201:UFQ204 UEV205:UFQ205 UOR201:UPM204 UOR205:UPM205 UYN201:UZI204 UYN205:UZI205 VIJ201:VJE204 VIJ205:VJE205 VSF201:VTA204 VSF205:VTA205 WCB201:WCW204 WCB205:WCW205 WLX201:WMS204 WLX205:WMS205 BQJ201:BRE204 BQJ205:BRE205 WVT201:WWO204 WVT205:WWO205 BGN201:BHI204 BGN205:BHI205 AMV201:ANQ204 AMV205:ANQ205 AWR201:AXM204 AWR205:AXM205 JH201:KC204 JH205:KC205 ACZ201:ADU204 ACZ205:ADU205 TD201:TY204 TD205:TY205"/>
    <dataValidation type="textLength" operator="lessThanOrEqual" allowBlank="1" showErrorMessage="1" errorTitle="Ошибка" error="Допускается ввод не более 900 символов!" sqref="M197 JI197 TE197 ADA197 AMW197 AWS197 BGO197 BQK197 CAG197 CKC197 CTY197 DDU197 DNQ197 DXM197 EHI197 ERE197 FBA197 FKW197 FUS197 GEO197 GOK197 GYG197 HIC197 HRY197 IBU197 ILQ197 IVM197 JFI197 JPE197 JZA197 KIW197 KSS197 LCO197 LMK197 LWG197 MGC197 MPY197 MZU197 NJQ197 NTM197 ODI197 ONE197 OXA197 PGW197 PQS197 QAO197 QKK197 QUG197 REC197 RNY197 RXU197 SHQ197 SRM197 TBI197 TLE197 TVA197 UEW197 UOS197 UYO197 VIK197 VSG197 WCC197 WLY197 WVU197">
      <formula1>900</formula1>
    </dataValidation>
    <dataValidation type="textLength" operator="lessThanOrEqual" allowBlank="1" showInputMessage="1" showErrorMessage="1" errorTitle="Ошибка" error="Допускается ввод не более 900 символов!" prompt="Укажите заявителя" sqref="M183 JI183 TE183 ADA183 AMW183 AWS183 BGO183 BQK183 CAG183 CKC183 CTY183 DDU183 DNQ183 DXM183 EHI183 ERE183 FBA183 FKW183 FUS183 GEO183 GOK183 GYG183 HIC183 HRY183 IBU183 ILQ183 IVM183 JFI183 JPE183 JZA183 KIW183 KSS183 LCO183 LMK183 LWG183 MGC183 MPY183 MZU183 NJQ183 NTM183 ODI183 ONE183 OXA183 PGW183 PQS183 QAO183 QKK183 QUG183 REC183 RNY183 RXU183 SHQ183 SRM183 TBI183 TLE183 TVA183 UEW183 UOS183 UYO183 VIK183 VSG183 WCC183 WLY183 WVU183">
      <formula1>900</formula1>
    </dataValidation>
    <dataValidation type="list" allowBlank="1" showInputMessage="1" showErrorMessage="1" errorTitle="Ошибка" error="Выберите значение из списка" prompt="Выберите значение из списка" sqref="Q207:Q209">
      <formula1>kind_of_load4</formula1>
    </dataValidation>
    <dataValidation type="list" allowBlank="1" showInputMessage="1" showErrorMessage="1" errorTitle="Ошибка" error="Выберите значение из списка" prompt="Выберите значение из списка" sqref="U207:U208 U211:U212">
      <formula1>kind_of_nets</formula1>
    </dataValidation>
    <dataValidation type="list" allowBlank="1" showInputMessage="1" showErrorMessage="1" errorTitle="Ошибка" error="Выберите значение из списка" prompt="Выберите значение из списка" sqref="Y207 Y211">
      <formula1>kind_of_diameters</formula1>
    </dataValidation>
    <dataValidation type="list" allowBlank="1" showInputMessage="1" showErrorMessage="1" errorTitle="Ошибка" error="Выберите значение из списка" prompt="Выберите значение из списка" sqref="O36:V36 O54:V54 O72:V72 O130:V130 O148:V148 O225:V225 O243:V243 O166 O90">
      <formula1>kind_of_cons</formula1>
    </dataValidation>
    <dataValidation type="list" allowBlank="1" showInputMessage="1" showErrorMessage="1" errorTitle="Ошибка" error="Выберите значение из списка" prompt="Выберите значение из списка" sqref="J356 J368">
      <formula1>kind_of_control_method</formula1>
    </dataValidation>
    <dataValidation type="decimal" allowBlank="1" showErrorMessage="1" errorTitle="Ошибка" error="Допускается ввод только действительных чисел!" sqref="O131">
      <formula1>-9.99999999999999E+23</formula1>
      <formula2>9.99999999999999E+23</formula2>
    </dataValidation>
  </dataValidations>
  <pageMargins left="0.75" right="0.75" top="1" bottom="1" header="0.5" footer="0.5"/>
  <pageSetup paperSize="9" orientation="portrait" horizontalDpi="200" verticalDpi="2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EHSHEET">
    <tabColor indexed="47"/>
  </sheetPr>
  <dimension ref="A1:BC87"/>
  <sheetViews>
    <sheetView showGridLines="0" zoomScaleNormal="100" workbookViewId="0"/>
  </sheetViews>
  <sheetFormatPr defaultRowHeight="11.25"/>
  <cols>
    <col min="1" max="1" width="32.5703125" style="7" customWidth="1"/>
    <col min="2" max="2" width="9.140625" style="136"/>
    <col min="3" max="3" width="9.140625" style="139"/>
    <col min="4" max="4" width="26.5703125" style="139" customWidth="1"/>
    <col min="5" max="6" width="26.5703125" style="79" customWidth="1"/>
    <col min="7" max="7" width="31.42578125" style="79" customWidth="1"/>
    <col min="8" max="8" width="40.85546875" style="79" customWidth="1"/>
    <col min="9" max="9" width="14.5703125" style="79" customWidth="1"/>
    <col min="10" max="10" width="26.85546875" style="79" customWidth="1"/>
    <col min="11" max="11" width="50" style="79" customWidth="1"/>
    <col min="12" max="13" width="10.7109375" style="79" customWidth="1"/>
    <col min="14" max="14" width="55.140625" style="79" customWidth="1"/>
    <col min="15" max="15" width="31.85546875" style="79" customWidth="1"/>
    <col min="16" max="16" width="23.85546875" style="79" customWidth="1"/>
    <col min="17" max="17" width="46.5703125" style="79" customWidth="1"/>
    <col min="18" max="18" width="24" style="79" bestFit="1" customWidth="1"/>
    <col min="19" max="19" width="20.5703125" style="79" customWidth="1"/>
    <col min="20" max="20" width="22" style="79" customWidth="1"/>
    <col min="21" max="22" width="26.42578125" style="79" customWidth="1"/>
    <col min="23" max="23" width="8.28515625" style="79" hidden="1" customWidth="1"/>
    <col min="24" max="24" width="59.7109375" style="79" customWidth="1"/>
    <col min="25" max="25" width="49.140625" style="79" customWidth="1"/>
    <col min="26" max="26" width="11.140625" style="79" customWidth="1"/>
    <col min="27" max="30" width="29" style="79" customWidth="1"/>
    <col min="31" max="31" width="9.140625" style="79"/>
    <col min="32" max="32" width="34.7109375" style="79" customWidth="1"/>
    <col min="33" max="33" width="9.140625" style="79"/>
    <col min="34" max="35" width="34.42578125" style="79" customWidth="1"/>
    <col min="36" max="36" width="9.140625" style="79"/>
    <col min="37" max="37" width="24.5703125" style="79" customWidth="1"/>
    <col min="38" max="38" width="9.140625" style="79"/>
    <col min="39" max="39" width="26.140625" style="79" customWidth="1"/>
    <col min="40" max="40" width="1.7109375" style="79" customWidth="1"/>
    <col min="41" max="41" width="9.140625" style="79"/>
    <col min="42" max="43" width="47.85546875" style="79" customWidth="1"/>
    <col min="44" max="44" width="1.7109375" style="79" customWidth="1"/>
    <col min="45" max="45" width="21.42578125" style="79" customWidth="1"/>
    <col min="46" max="46" width="1.7109375" style="79" customWidth="1"/>
    <col min="47" max="47" width="31.28515625" style="79" bestFit="1" customWidth="1"/>
    <col min="48" max="48" width="1.7109375" style="79" customWidth="1"/>
    <col min="49" max="50" width="9.140625" style="384"/>
    <col min="51" max="51" width="3.7109375" style="79" customWidth="1"/>
    <col min="52" max="52" width="20" style="79" customWidth="1"/>
    <col min="53" max="53" width="42.85546875" style="79" bestFit="1" customWidth="1"/>
    <col min="54" max="54" width="3.7109375" style="79" customWidth="1"/>
    <col min="55" max="55" width="55" style="79" customWidth="1"/>
    <col min="56" max="16384" width="9.140625" style="79"/>
  </cols>
  <sheetData>
    <row r="1" spans="1:55" s="135" customFormat="1" ht="43.5" customHeight="1">
      <c r="A1" s="141" t="s">
        <v>66</v>
      </c>
      <c r="B1" s="141" t="s">
        <v>360</v>
      </c>
      <c r="C1" s="141" t="s">
        <v>85</v>
      </c>
      <c r="D1" s="141" t="s">
        <v>82</v>
      </c>
      <c r="E1" s="141" t="s">
        <v>184</v>
      </c>
      <c r="F1" s="141" t="s">
        <v>224</v>
      </c>
      <c r="G1" s="141" t="s">
        <v>201</v>
      </c>
      <c r="H1" s="141" t="s">
        <v>205</v>
      </c>
      <c r="I1" s="141" t="s">
        <v>223</v>
      </c>
      <c r="J1" s="141" t="s">
        <v>240</v>
      </c>
      <c r="K1" s="141" t="s">
        <v>244</v>
      </c>
      <c r="L1" s="141"/>
      <c r="M1" s="141"/>
      <c r="N1" s="93" t="s">
        <v>280</v>
      </c>
      <c r="O1" s="141" t="s">
        <v>271</v>
      </c>
      <c r="P1" s="141" t="s">
        <v>295</v>
      </c>
      <c r="Q1" s="141" t="s">
        <v>338</v>
      </c>
      <c r="R1" s="141" t="s">
        <v>20</v>
      </c>
      <c r="S1" s="141" t="s">
        <v>28</v>
      </c>
      <c r="T1" s="154" t="s">
        <v>34</v>
      </c>
      <c r="U1" s="154" t="s">
        <v>39</v>
      </c>
      <c r="V1" s="426"/>
      <c r="W1" s="427" t="s">
        <v>324</v>
      </c>
      <c r="X1" s="383" t="s">
        <v>293</v>
      </c>
      <c r="Y1" s="383" t="s">
        <v>307</v>
      </c>
      <c r="Z1" s="141"/>
      <c r="AA1" s="199" t="s">
        <v>361</v>
      </c>
      <c r="AB1" s="199"/>
      <c r="AC1" s="199" t="s">
        <v>362</v>
      </c>
      <c r="AD1" s="199"/>
      <c r="AF1" s="154" t="s">
        <v>335</v>
      </c>
      <c r="AH1" s="141" t="s">
        <v>336</v>
      </c>
      <c r="AI1" s="141" t="s">
        <v>337</v>
      </c>
      <c r="AK1" s="141" t="s">
        <v>352</v>
      </c>
      <c r="AM1" s="141" t="s">
        <v>353</v>
      </c>
      <c r="AP1" s="141" t="s">
        <v>369</v>
      </c>
      <c r="AQ1" s="141" t="s">
        <v>368</v>
      </c>
      <c r="AS1" s="383" t="s">
        <v>374</v>
      </c>
      <c r="AU1" s="154" t="s">
        <v>382</v>
      </c>
      <c r="AW1" s="385" t="s">
        <v>525</v>
      </c>
      <c r="AX1" s="385" t="s">
        <v>526</v>
      </c>
      <c r="AZ1" s="1409" t="s">
        <v>559</v>
      </c>
      <c r="BA1" s="1409"/>
      <c r="BC1" s="775" t="s">
        <v>638</v>
      </c>
    </row>
    <row r="2" spans="1:55" ht="90">
      <c r="A2" s="6" t="s">
        <v>100</v>
      </c>
      <c r="B2" s="41">
        <v>2000</v>
      </c>
      <c r="C2" s="41">
        <v>2013</v>
      </c>
      <c r="D2" s="41" t="s">
        <v>83</v>
      </c>
      <c r="E2" s="137" t="s">
        <v>185</v>
      </c>
      <c r="F2" s="137" t="s">
        <v>225</v>
      </c>
      <c r="G2" s="137" t="s">
        <v>199</v>
      </c>
      <c r="H2" s="137" t="s">
        <v>203</v>
      </c>
      <c r="I2" s="137" t="s">
        <v>92</v>
      </c>
      <c r="J2" s="137" t="s">
        <v>241</v>
      </c>
      <c r="K2" s="138" t="s">
        <v>245</v>
      </c>
      <c r="L2" s="171" t="s">
        <v>245</v>
      </c>
      <c r="M2" s="138">
        <v>1</v>
      </c>
      <c r="N2" s="625" t="s">
        <v>284</v>
      </c>
      <c r="O2" s="496" t="s">
        <v>605</v>
      </c>
      <c r="P2" s="629" t="s">
        <v>41</v>
      </c>
      <c r="Q2" s="173" t="s">
        <v>3</v>
      </c>
      <c r="R2" s="176" t="s">
        <v>23</v>
      </c>
      <c r="S2" s="174" t="s">
        <v>25</v>
      </c>
      <c r="T2" s="175" t="s">
        <v>29</v>
      </c>
      <c r="U2" s="171" t="s">
        <v>35</v>
      </c>
      <c r="V2" s="984">
        <v>1</v>
      </c>
      <c r="W2" s="428"/>
      <c r="X2" s="429" t="s">
        <v>581</v>
      </c>
      <c r="Y2" s="41" t="s">
        <v>729</v>
      </c>
      <c r="Z2" s="153"/>
      <c r="AA2" s="714" t="s">
        <v>631</v>
      </c>
      <c r="AB2" s="716" t="s">
        <v>631</v>
      </c>
      <c r="AC2" s="41" t="s">
        <v>309</v>
      </c>
      <c r="AD2" s="201" t="s">
        <v>309</v>
      </c>
      <c r="AF2" s="42" t="s">
        <v>35</v>
      </c>
      <c r="AH2" s="137" t="s">
        <v>340</v>
      </c>
      <c r="AI2" s="137" t="s">
        <v>340</v>
      </c>
      <c r="AK2" s="137" t="s">
        <v>344</v>
      </c>
      <c r="AM2" s="137" t="s">
        <v>354</v>
      </c>
      <c r="AP2" s="1197" t="s">
        <v>581</v>
      </c>
      <c r="AQ2" s="980" t="s">
        <v>585</v>
      </c>
      <c r="AS2" s="41" t="s">
        <v>372</v>
      </c>
      <c r="AU2" s="42" t="s">
        <v>375</v>
      </c>
      <c r="AW2" s="386" t="s">
        <v>527</v>
      </c>
      <c r="AX2" s="387" t="s">
        <v>527</v>
      </c>
      <c r="AZ2" s="415" t="s">
        <v>560</v>
      </c>
      <c r="BA2" s="416" t="s">
        <v>561</v>
      </c>
      <c r="BC2" s="754" t="s">
        <v>639</v>
      </c>
    </row>
    <row r="3" spans="1:55" ht="101.25">
      <c r="A3" s="6" t="s">
        <v>101</v>
      </c>
      <c r="B3" s="41">
        <v>2001</v>
      </c>
      <c r="C3" s="41">
        <v>2014</v>
      </c>
      <c r="D3" s="41" t="s">
        <v>84</v>
      </c>
      <c r="E3" s="137" t="s">
        <v>186</v>
      </c>
      <c r="F3" s="137" t="s">
        <v>226</v>
      </c>
      <c r="G3" s="137" t="s">
        <v>200</v>
      </c>
      <c r="H3" s="137" t="s">
        <v>204</v>
      </c>
      <c r="I3" s="137" t="s">
        <v>48</v>
      </c>
      <c r="J3" s="137" t="s">
        <v>281</v>
      </c>
      <c r="K3" s="138" t="s">
        <v>247</v>
      </c>
      <c r="L3" s="138" t="s">
        <v>247</v>
      </c>
      <c r="M3" s="138">
        <v>2</v>
      </c>
      <c r="N3" s="625" t="s">
        <v>258</v>
      </c>
      <c r="O3" s="496" t="s">
        <v>606</v>
      </c>
      <c r="P3" s="629" t="s">
        <v>42</v>
      </c>
      <c r="Q3" s="173" t="s">
        <v>300</v>
      </c>
      <c r="R3" s="172" t="s">
        <v>302</v>
      </c>
      <c r="S3" s="174" t="s">
        <v>26</v>
      </c>
      <c r="T3" s="175" t="s">
        <v>30</v>
      </c>
      <c r="U3" s="171" t="s">
        <v>36</v>
      </c>
      <c r="V3" s="984">
        <v>2</v>
      </c>
      <c r="W3" s="428"/>
      <c r="X3" s="429" t="s">
        <v>673</v>
      </c>
      <c r="Y3" s="1077" t="s">
        <v>729</v>
      </c>
      <c r="Z3" s="153"/>
      <c r="AA3" s="714" t="s">
        <v>632</v>
      </c>
      <c r="AB3" s="716" t="s">
        <v>632</v>
      </c>
      <c r="AC3" s="41" t="s">
        <v>310</v>
      </c>
      <c r="AD3" s="201" t="s">
        <v>310</v>
      </c>
      <c r="AF3" s="42" t="s">
        <v>36</v>
      </c>
      <c r="AH3" s="137" t="s">
        <v>363</v>
      </c>
      <c r="AI3" s="137" t="s">
        <v>342</v>
      </c>
      <c r="AK3" s="137" t="s">
        <v>345</v>
      </c>
      <c r="AM3" s="137" t="s">
        <v>355</v>
      </c>
      <c r="AP3" s="1197" t="s">
        <v>674</v>
      </c>
      <c r="AQ3" s="980" t="s">
        <v>588</v>
      </c>
      <c r="AS3" s="41" t="s">
        <v>373</v>
      </c>
      <c r="AU3" s="42" t="s">
        <v>376</v>
      </c>
      <c r="AW3" s="386" t="s">
        <v>528</v>
      </c>
      <c r="AX3" s="387" t="s">
        <v>528</v>
      </c>
      <c r="AZ3" s="1087" t="s">
        <v>697</v>
      </c>
      <c r="BA3" s="1093" t="s">
        <v>696</v>
      </c>
      <c r="BC3" s="754" t="s">
        <v>640</v>
      </c>
    </row>
    <row r="4" spans="1:55" ht="101.25">
      <c r="A4" s="6" t="s">
        <v>102</v>
      </c>
      <c r="B4" s="41">
        <v>2002</v>
      </c>
      <c r="C4" s="41">
        <v>2015</v>
      </c>
      <c r="E4" s="137" t="s">
        <v>187</v>
      </c>
      <c r="F4" s="137" t="s">
        <v>227</v>
      </c>
      <c r="H4" s="137" t="s">
        <v>2</v>
      </c>
      <c r="I4" s="137" t="s">
        <v>49</v>
      </c>
      <c r="J4" s="137" t="s">
        <v>282</v>
      </c>
      <c r="K4" s="138" t="s">
        <v>248</v>
      </c>
      <c r="L4" s="138" t="s">
        <v>248</v>
      </c>
      <c r="M4" s="138">
        <v>3</v>
      </c>
      <c r="N4" s="625" t="s">
        <v>285</v>
      </c>
      <c r="O4" s="513" t="s">
        <v>607</v>
      </c>
      <c r="Q4" s="173" t="s">
        <v>22</v>
      </c>
      <c r="R4" s="172" t="s">
        <v>768</v>
      </c>
      <c r="S4" s="174" t="s">
        <v>27</v>
      </c>
      <c r="T4" s="175" t="s">
        <v>31</v>
      </c>
      <c r="U4" s="171" t="s">
        <v>37</v>
      </c>
      <c r="V4" s="984">
        <v>3</v>
      </c>
      <c r="W4" s="428"/>
      <c r="X4" s="429"/>
      <c r="Y4" s="714"/>
      <c r="Z4" s="200"/>
      <c r="AC4" s="41" t="s">
        <v>311</v>
      </c>
      <c r="AD4" s="201" t="s">
        <v>311</v>
      </c>
      <c r="AF4" s="42" t="s">
        <v>37</v>
      </c>
      <c r="AH4" s="42" t="s">
        <v>366</v>
      </c>
      <c r="AK4" s="137" t="s">
        <v>346</v>
      </c>
      <c r="AM4" s="137" t="s">
        <v>356</v>
      </c>
      <c r="AP4" s="1197" t="s">
        <v>673</v>
      </c>
      <c r="AQ4" s="980" t="s">
        <v>587</v>
      </c>
      <c r="AS4" s="41" t="s">
        <v>343</v>
      </c>
      <c r="AU4" s="42" t="s">
        <v>377</v>
      </c>
      <c r="AW4" s="386" t="s">
        <v>529</v>
      </c>
      <c r="AX4" s="387" t="s">
        <v>529</v>
      </c>
      <c r="AZ4" s="1087" t="s">
        <v>709</v>
      </c>
      <c r="BA4" s="1093" t="s">
        <v>708</v>
      </c>
      <c r="BC4" s="754" t="s">
        <v>641</v>
      </c>
    </row>
    <row r="5" spans="1:55" ht="33.75">
      <c r="A5" s="6" t="s">
        <v>103</v>
      </c>
      <c r="B5" s="41">
        <v>2003</v>
      </c>
      <c r="C5" s="41">
        <v>2016</v>
      </c>
      <c r="E5" s="137" t="s">
        <v>188</v>
      </c>
      <c r="F5" s="137" t="s">
        <v>228</v>
      </c>
      <c r="I5" s="137" t="s">
        <v>50</v>
      </c>
      <c r="K5" s="138" t="s">
        <v>246</v>
      </c>
      <c r="L5" s="138" t="s">
        <v>246</v>
      </c>
      <c r="M5" s="138">
        <v>4</v>
      </c>
      <c r="N5" s="626" t="s">
        <v>286</v>
      </c>
      <c r="O5" s="513" t="s">
        <v>608</v>
      </c>
      <c r="Q5" s="173" t="s">
        <v>301</v>
      </c>
      <c r="R5" s="172" t="s">
        <v>303</v>
      </c>
      <c r="T5" s="42" t="s">
        <v>32</v>
      </c>
      <c r="U5" s="171" t="s">
        <v>38</v>
      </c>
      <c r="V5" s="984">
        <v>4</v>
      </c>
      <c r="W5" s="428"/>
      <c r="X5" s="429" t="s">
        <v>582</v>
      </c>
      <c r="Y5" s="714" t="s">
        <v>730</v>
      </c>
      <c r="Z5" s="200">
        <v>1</v>
      </c>
      <c r="AF5" s="42" t="s">
        <v>326</v>
      </c>
      <c r="AH5" s="137" t="s">
        <v>364</v>
      </c>
      <c r="AK5" s="137" t="s">
        <v>347</v>
      </c>
      <c r="AM5" s="137" t="s">
        <v>357</v>
      </c>
      <c r="AP5" s="1197" t="s">
        <v>582</v>
      </c>
      <c r="AQ5" s="980" t="s">
        <v>586</v>
      </c>
      <c r="AU5" s="42" t="s">
        <v>378</v>
      </c>
      <c r="AW5" s="386" t="s">
        <v>530</v>
      </c>
      <c r="AX5" s="387" t="s">
        <v>530</v>
      </c>
      <c r="AZ5" s="1087" t="s">
        <v>724</v>
      </c>
      <c r="BA5" s="1093" t="s">
        <v>723</v>
      </c>
      <c r="BC5" s="754" t="s">
        <v>642</v>
      </c>
    </row>
    <row r="6" spans="1:55" ht="112.5">
      <c r="A6" s="6" t="s">
        <v>104</v>
      </c>
      <c r="B6" s="41">
        <v>2004</v>
      </c>
      <c r="C6" s="41">
        <v>2017</v>
      </c>
      <c r="E6" s="137" t="s">
        <v>189</v>
      </c>
      <c r="F6" s="140"/>
      <c r="G6" s="141" t="s">
        <v>290</v>
      </c>
      <c r="H6" s="141" t="s">
        <v>257</v>
      </c>
      <c r="I6" s="137" t="s">
        <v>67</v>
      </c>
      <c r="J6" s="141" t="s">
        <v>263</v>
      </c>
      <c r="N6" s="626" t="s">
        <v>287</v>
      </c>
      <c r="O6" s="513" t="s">
        <v>609</v>
      </c>
      <c r="R6" s="172" t="s">
        <v>3</v>
      </c>
      <c r="T6" s="42" t="s">
        <v>33</v>
      </c>
      <c r="U6" s="171" t="s">
        <v>326</v>
      </c>
      <c r="V6" s="984">
        <v>5</v>
      </c>
      <c r="W6" s="428"/>
      <c r="X6" s="714" t="s">
        <v>583</v>
      </c>
      <c r="Y6" s="714" t="s">
        <v>737</v>
      </c>
      <c r="Z6" s="200"/>
      <c r="AA6" s="211"/>
      <c r="AH6" s="137" t="s">
        <v>365</v>
      </c>
      <c r="AK6" s="137" t="s">
        <v>348</v>
      </c>
      <c r="AM6" s="137" t="s">
        <v>358</v>
      </c>
      <c r="AP6" s="1197" t="s">
        <v>583</v>
      </c>
      <c r="AQ6" s="980" t="s">
        <v>581</v>
      </c>
      <c r="AU6" s="212" t="s">
        <v>379</v>
      </c>
      <c r="AW6" s="386" t="s">
        <v>531</v>
      </c>
      <c r="AX6" s="387" t="s">
        <v>531</v>
      </c>
      <c r="AZ6" s="1087" t="s">
        <v>725</v>
      </c>
      <c r="BA6" s="1093" t="s">
        <v>731</v>
      </c>
    </row>
    <row r="7" spans="1:55" ht="56.25">
      <c r="A7" s="6" t="s">
        <v>105</v>
      </c>
      <c r="B7" s="41">
        <v>2005</v>
      </c>
      <c r="E7" s="137" t="s">
        <v>190</v>
      </c>
      <c r="F7" s="140"/>
      <c r="G7" s="137" t="s">
        <v>254</v>
      </c>
      <c r="H7" s="137" t="s">
        <v>256</v>
      </c>
      <c r="I7" s="137" t="s">
        <v>68</v>
      </c>
      <c r="J7" s="137" t="s">
        <v>283</v>
      </c>
      <c r="N7" s="627" t="s">
        <v>288</v>
      </c>
      <c r="O7" s="513" t="s">
        <v>610</v>
      </c>
      <c r="U7" s="171" t="s">
        <v>84</v>
      </c>
      <c r="V7" s="985" t="s">
        <v>68</v>
      </c>
      <c r="W7" s="428"/>
      <c r="X7" s="714" t="s">
        <v>584</v>
      </c>
      <c r="Y7" s="1077" t="s">
        <v>730</v>
      </c>
      <c r="Z7" s="200"/>
      <c r="AA7" s="211"/>
      <c r="AH7" s="137" t="s">
        <v>341</v>
      </c>
      <c r="AK7" s="137" t="s">
        <v>349</v>
      </c>
      <c r="AM7" s="137" t="s">
        <v>359</v>
      </c>
      <c r="AP7" s="1197" t="s">
        <v>584</v>
      </c>
      <c r="AQ7" s="980" t="s">
        <v>674</v>
      </c>
      <c r="AU7" s="212" t="s">
        <v>380</v>
      </c>
      <c r="AW7" s="386" t="s">
        <v>532</v>
      </c>
      <c r="AX7" s="387" t="s">
        <v>532</v>
      </c>
      <c r="AZ7" s="1087" t="s">
        <v>726</v>
      </c>
      <c r="BA7" s="1093" t="s">
        <v>736</v>
      </c>
    </row>
    <row r="8" spans="1:55" ht="33.75">
      <c r="A8" s="6" t="s">
        <v>106</v>
      </c>
      <c r="B8" s="41">
        <v>2006</v>
      </c>
      <c r="E8" s="137" t="s">
        <v>191</v>
      </c>
      <c r="F8" s="140"/>
      <c r="G8" s="137" t="s">
        <v>255</v>
      </c>
      <c r="H8" s="137" t="s">
        <v>262</v>
      </c>
      <c r="I8" s="137" t="s">
        <v>182</v>
      </c>
      <c r="J8" s="137" t="s">
        <v>279</v>
      </c>
      <c r="N8" s="628" t="s">
        <v>289</v>
      </c>
      <c r="O8" s="513" t="s">
        <v>611</v>
      </c>
      <c r="V8" s="985" t="s">
        <v>182</v>
      </c>
      <c r="W8" s="428"/>
      <c r="X8" s="714" t="s">
        <v>585</v>
      </c>
      <c r="Y8" s="1077" t="s">
        <v>730</v>
      </c>
      <c r="Z8" s="200"/>
      <c r="AA8" s="211"/>
      <c r="AK8" s="137" t="s">
        <v>350</v>
      </c>
      <c r="AP8" s="1197" t="s">
        <v>585</v>
      </c>
      <c r="AQ8" s="980" t="s">
        <v>673</v>
      </c>
      <c r="AU8" s="212" t="s">
        <v>381</v>
      </c>
      <c r="AW8" s="386" t="s">
        <v>533</v>
      </c>
      <c r="AX8" s="387" t="s">
        <v>533</v>
      </c>
      <c r="AZ8" s="1087" t="s">
        <v>727</v>
      </c>
      <c r="BA8" s="1093" t="s">
        <v>746</v>
      </c>
    </row>
    <row r="9" spans="1:55" ht="33.75">
      <c r="A9" s="6" t="s">
        <v>107</v>
      </c>
      <c r="B9" s="41">
        <v>2007</v>
      </c>
      <c r="E9" s="137" t="s">
        <v>192</v>
      </c>
      <c r="F9" s="140"/>
      <c r="G9" s="137" t="s">
        <v>262</v>
      </c>
      <c r="I9" s="137" t="s">
        <v>183</v>
      </c>
      <c r="O9" s="513" t="s">
        <v>612</v>
      </c>
      <c r="V9" s="985" t="s">
        <v>183</v>
      </c>
      <c r="W9" s="428"/>
      <c r="X9" s="714" t="s">
        <v>586</v>
      </c>
      <c r="Y9" s="1077" t="s">
        <v>729</v>
      </c>
      <c r="Z9" s="200">
        <v>1</v>
      </c>
      <c r="AA9" s="211"/>
      <c r="AK9" s="137" t="s">
        <v>351</v>
      </c>
      <c r="AP9" s="1197" t="s">
        <v>588</v>
      </c>
      <c r="AQ9" s="980" t="s">
        <v>582</v>
      </c>
      <c r="AW9" s="386" t="s">
        <v>534</v>
      </c>
      <c r="AX9" s="387" t="s">
        <v>534</v>
      </c>
      <c r="AZ9" s="1087" t="s">
        <v>728</v>
      </c>
      <c r="BA9" s="1093" t="s">
        <v>743</v>
      </c>
    </row>
    <row r="10" spans="1:55" ht="56.25">
      <c r="A10" s="6" t="s">
        <v>108</v>
      </c>
      <c r="B10" s="41">
        <v>2008</v>
      </c>
      <c r="E10" s="137" t="s">
        <v>193</v>
      </c>
      <c r="F10" s="140"/>
      <c r="I10" s="137" t="s">
        <v>207</v>
      </c>
      <c r="O10" s="513" t="s">
        <v>613</v>
      </c>
      <c r="V10" s="986" t="s">
        <v>207</v>
      </c>
      <c r="W10" s="983"/>
      <c r="X10" s="981" t="s">
        <v>587</v>
      </c>
      <c r="Y10" s="982" t="s">
        <v>742</v>
      </c>
      <c r="Z10" s="200"/>
      <c r="AP10" s="1197" t="s">
        <v>587</v>
      </c>
      <c r="AQ10" s="980" t="s">
        <v>583</v>
      </c>
      <c r="AW10" s="386" t="s">
        <v>535</v>
      </c>
      <c r="AX10" s="387" t="s">
        <v>535</v>
      </c>
    </row>
    <row r="11" spans="1:55" ht="22.5">
      <c r="A11" s="6" t="s">
        <v>109</v>
      </c>
      <c r="B11" s="41">
        <v>2009</v>
      </c>
      <c r="E11" s="137" t="s">
        <v>194</v>
      </c>
      <c r="F11" s="140"/>
      <c r="I11" s="137" t="s">
        <v>208</v>
      </c>
      <c r="O11" s="496" t="s">
        <v>614</v>
      </c>
      <c r="V11" s="985" t="s">
        <v>208</v>
      </c>
      <c r="W11" s="430"/>
      <c r="X11" s="429" t="s">
        <v>588</v>
      </c>
      <c r="Y11" s="714" t="s">
        <v>741</v>
      </c>
      <c r="Z11" s="200"/>
      <c r="AP11" s="1197" t="s">
        <v>586</v>
      </c>
      <c r="AQ11" s="703"/>
      <c r="AW11" s="386" t="s">
        <v>536</v>
      </c>
      <c r="AX11" s="387" t="s">
        <v>536</v>
      </c>
    </row>
    <row r="12" spans="1:55" ht="33.75">
      <c r="A12" s="6" t="s">
        <v>64</v>
      </c>
      <c r="B12" s="41">
        <v>2010</v>
      </c>
      <c r="E12" s="137" t="s">
        <v>195</v>
      </c>
      <c r="F12" s="140"/>
      <c r="G12" s="141" t="s">
        <v>291</v>
      </c>
      <c r="H12" s="141" t="s">
        <v>259</v>
      </c>
      <c r="I12" s="137" t="s">
        <v>209</v>
      </c>
      <c r="O12" s="496" t="s">
        <v>3</v>
      </c>
      <c r="V12" s="985" t="s">
        <v>209</v>
      </c>
      <c r="W12" s="514"/>
      <c r="X12" s="429" t="s">
        <v>669</v>
      </c>
      <c r="Y12" s="1077" t="s">
        <v>729</v>
      </c>
      <c r="AP12" s="1043"/>
      <c r="AW12" s="386" t="s">
        <v>208</v>
      </c>
      <c r="AX12" s="387" t="s">
        <v>208</v>
      </c>
    </row>
    <row r="13" spans="1:55" ht="22.5">
      <c r="A13" s="6" t="s">
        <v>110</v>
      </c>
      <c r="B13" s="41">
        <v>2011</v>
      </c>
      <c r="E13" s="137" t="s">
        <v>196</v>
      </c>
      <c r="F13" s="140"/>
      <c r="G13" s="137" t="s">
        <v>260</v>
      </c>
      <c r="H13" s="137" t="s">
        <v>261</v>
      </c>
      <c r="I13" s="137" t="s">
        <v>210</v>
      </c>
      <c r="V13" s="985" t="s">
        <v>210</v>
      </c>
      <c r="W13" s="514"/>
      <c r="X13" s="514"/>
      <c r="Y13" s="514"/>
      <c r="AW13" s="386" t="s">
        <v>209</v>
      </c>
      <c r="AX13" s="387" t="s">
        <v>209</v>
      </c>
    </row>
    <row r="14" spans="1:55" ht="45">
      <c r="A14" s="6" t="s">
        <v>65</v>
      </c>
      <c r="B14" s="41">
        <v>2012</v>
      </c>
      <c r="G14" s="137" t="s">
        <v>262</v>
      </c>
      <c r="H14" s="137" t="s">
        <v>262</v>
      </c>
      <c r="I14" s="137" t="s">
        <v>211</v>
      </c>
      <c r="N14" s="93" t="s">
        <v>315</v>
      </c>
      <c r="V14" s="984">
        <v>13</v>
      </c>
      <c r="W14" s="428"/>
      <c r="X14" s="429" t="s">
        <v>674</v>
      </c>
      <c r="Y14" s="1077" t="s">
        <v>729</v>
      </c>
      <c r="AW14" s="386" t="s">
        <v>210</v>
      </c>
      <c r="AX14" s="387" t="s">
        <v>210</v>
      </c>
    </row>
    <row r="15" spans="1:55" ht="63.75">
      <c r="A15" s="6" t="s">
        <v>438</v>
      </c>
      <c r="B15" s="41">
        <v>2013</v>
      </c>
      <c r="I15" s="137" t="s">
        <v>212</v>
      </c>
      <c r="N15" s="170" t="s">
        <v>323</v>
      </c>
      <c r="V15" s="497"/>
      <c r="W15" s="497"/>
      <c r="X15" s="210"/>
      <c r="Y15" s="497"/>
      <c r="AW15" s="386" t="s">
        <v>211</v>
      </c>
      <c r="AX15" s="387" t="s">
        <v>211</v>
      </c>
    </row>
    <row r="16" spans="1:55" ht="21" customHeight="1">
      <c r="A16" s="6" t="s">
        <v>111</v>
      </c>
      <c r="B16" s="41">
        <v>2014</v>
      </c>
      <c r="I16" s="137" t="s">
        <v>213</v>
      </c>
      <c r="N16" s="170" t="s">
        <v>322</v>
      </c>
      <c r="AW16" s="386" t="s">
        <v>212</v>
      </c>
      <c r="AX16" s="387" t="s">
        <v>212</v>
      </c>
    </row>
    <row r="17" spans="1:50" ht="21" customHeight="1">
      <c r="A17" s="6" t="s">
        <v>112</v>
      </c>
      <c r="B17" s="41">
        <v>2015</v>
      </c>
      <c r="I17" s="137" t="s">
        <v>214</v>
      </c>
      <c r="N17" s="170" t="s">
        <v>321</v>
      </c>
      <c r="X17" s="210"/>
      <c r="AW17" s="386" t="s">
        <v>213</v>
      </c>
      <c r="AX17" s="387" t="s">
        <v>213</v>
      </c>
    </row>
    <row r="18" spans="1:50" ht="21" customHeight="1">
      <c r="A18" s="6" t="s">
        <v>113</v>
      </c>
      <c r="B18" s="41">
        <v>2016</v>
      </c>
      <c r="I18" s="137" t="s">
        <v>215</v>
      </c>
      <c r="N18" s="170" t="s">
        <v>320</v>
      </c>
      <c r="X18" s="210"/>
      <c r="AW18" s="386" t="s">
        <v>214</v>
      </c>
      <c r="AX18" s="387" t="s">
        <v>214</v>
      </c>
    </row>
    <row r="19" spans="1:50" ht="21" customHeight="1">
      <c r="A19" s="6" t="s">
        <v>114</v>
      </c>
      <c r="B19" s="41">
        <v>2017</v>
      </c>
      <c r="I19" s="137" t="s">
        <v>216</v>
      </c>
      <c r="N19" s="170" t="s">
        <v>319</v>
      </c>
      <c r="X19" s="210"/>
      <c r="AW19" s="386" t="s">
        <v>215</v>
      </c>
      <c r="AX19" s="387" t="s">
        <v>215</v>
      </c>
    </row>
    <row r="20" spans="1:50" ht="21" customHeight="1">
      <c r="A20" s="6" t="s">
        <v>115</v>
      </c>
      <c r="B20" s="41">
        <v>2018</v>
      </c>
      <c r="I20" s="137" t="s">
        <v>217</v>
      </c>
      <c r="N20" s="170" t="s">
        <v>318</v>
      </c>
      <c r="AW20" s="386" t="s">
        <v>216</v>
      </c>
      <c r="AX20" s="387" t="s">
        <v>216</v>
      </c>
    </row>
    <row r="21" spans="1:50" ht="21" customHeight="1">
      <c r="A21" s="6" t="s">
        <v>116</v>
      </c>
      <c r="B21" s="41">
        <v>2019</v>
      </c>
      <c r="I21" s="137" t="s">
        <v>218</v>
      </c>
      <c r="N21" s="170" t="s">
        <v>317</v>
      </c>
      <c r="AW21" s="386" t="s">
        <v>217</v>
      </c>
      <c r="AX21" s="387" t="s">
        <v>217</v>
      </c>
    </row>
    <row r="22" spans="1:50" ht="21" customHeight="1">
      <c r="A22" s="6" t="s">
        <v>117</v>
      </c>
      <c r="B22" s="41">
        <v>2020</v>
      </c>
      <c r="N22" s="170" t="s">
        <v>316</v>
      </c>
      <c r="AW22" s="386" t="s">
        <v>218</v>
      </c>
      <c r="AX22" s="387" t="s">
        <v>218</v>
      </c>
    </row>
    <row r="23" spans="1:50" ht="21" customHeight="1">
      <c r="A23" s="6" t="s">
        <v>118</v>
      </c>
      <c r="B23" s="41">
        <v>2021</v>
      </c>
      <c r="AW23" s="386" t="s">
        <v>537</v>
      </c>
      <c r="AX23" s="387" t="s">
        <v>537</v>
      </c>
    </row>
    <row r="24" spans="1:50" ht="21" customHeight="1">
      <c r="A24" s="6" t="s">
        <v>119</v>
      </c>
      <c r="B24" s="41">
        <v>2022</v>
      </c>
      <c r="AW24" s="386" t="s">
        <v>538</v>
      </c>
      <c r="AX24" s="387" t="s">
        <v>538</v>
      </c>
    </row>
    <row r="25" spans="1:50">
      <c r="A25" s="6" t="s">
        <v>120</v>
      </c>
      <c r="B25" s="41">
        <v>2023</v>
      </c>
      <c r="AW25" s="386" t="s">
        <v>539</v>
      </c>
      <c r="AX25" s="387" t="s">
        <v>539</v>
      </c>
    </row>
    <row r="26" spans="1:50">
      <c r="A26" s="6" t="s">
        <v>121</v>
      </c>
      <c r="B26" s="41">
        <v>2024</v>
      </c>
      <c r="AX26" s="387" t="s">
        <v>540</v>
      </c>
    </row>
    <row r="27" spans="1:50">
      <c r="A27" s="6" t="s">
        <v>122</v>
      </c>
      <c r="B27" s="41">
        <v>2025</v>
      </c>
      <c r="AX27" s="387" t="s">
        <v>541</v>
      </c>
    </row>
    <row r="28" spans="1:50">
      <c r="A28" s="6" t="s">
        <v>123</v>
      </c>
      <c r="D28" s="262"/>
      <c r="E28" s="263"/>
      <c r="F28" s="263"/>
      <c r="H28" s="264" t="s">
        <v>406</v>
      </c>
      <c r="AX28" s="387" t="s">
        <v>542</v>
      </c>
    </row>
    <row r="29" spans="1:50">
      <c r="A29" s="6" t="s">
        <v>124</v>
      </c>
      <c r="D29" s="265" t="s">
        <v>407</v>
      </c>
      <c r="E29" s="266" t="str">
        <f>IF(periodStart = "","", periodStart)</f>
        <v>01.01.2019</v>
      </c>
      <c r="F29" s="266" t="str">
        <f>IF(periodEnd = "","", periodEnd)</f>
        <v>31.12.2023</v>
      </c>
      <c r="H29" s="267" t="s">
        <v>2995</v>
      </c>
      <c r="AX29" s="387" t="s">
        <v>543</v>
      </c>
    </row>
    <row r="30" spans="1:50">
      <c r="A30" s="6" t="s">
        <v>125</v>
      </c>
      <c r="D30" s="268"/>
      <c r="E30" s="269"/>
      <c r="F30" s="269"/>
      <c r="AX30" s="387" t="s">
        <v>544</v>
      </c>
    </row>
    <row r="31" spans="1:50" ht="12.75">
      <c r="A31" s="6" t="s">
        <v>126</v>
      </c>
      <c r="D31" s="262"/>
      <c r="E31" s="263"/>
      <c r="F31" s="263"/>
      <c r="H31" s="270"/>
      <c r="AX31" s="387" t="s">
        <v>545</v>
      </c>
    </row>
    <row r="32" spans="1:50">
      <c r="A32" s="6" t="s">
        <v>127</v>
      </c>
      <c r="D32" s="265" t="s">
        <v>408</v>
      </c>
      <c r="E32" s="271"/>
      <c r="F32" s="271"/>
      <c r="H32" s="272" t="s">
        <v>409</v>
      </c>
      <c r="O32" s="497" t="s">
        <v>605</v>
      </c>
      <c r="AX32" s="387" t="s">
        <v>546</v>
      </c>
    </row>
    <row r="33" spans="1:50">
      <c r="A33" s="6" t="s">
        <v>128</v>
      </c>
      <c r="O33" s="497" t="s">
        <v>606</v>
      </c>
      <c r="AX33" s="387" t="s">
        <v>547</v>
      </c>
    </row>
    <row r="34" spans="1:50">
      <c r="A34" s="6" t="s">
        <v>129</v>
      </c>
      <c r="O34" s="497" t="s">
        <v>607</v>
      </c>
      <c r="AX34" s="387" t="s">
        <v>548</v>
      </c>
    </row>
    <row r="35" spans="1:50">
      <c r="A35" s="6" t="s">
        <v>130</v>
      </c>
      <c r="O35" s="497" t="s">
        <v>608</v>
      </c>
      <c r="X35" s="497"/>
      <c r="Y35" s="497"/>
      <c r="AX35" s="387" t="s">
        <v>549</v>
      </c>
    </row>
    <row r="36" spans="1:50">
      <c r="A36" s="6" t="s">
        <v>94</v>
      </c>
      <c r="O36" s="497" t="s">
        <v>609</v>
      </c>
      <c r="AX36" s="387" t="s">
        <v>550</v>
      </c>
    </row>
    <row r="37" spans="1:50">
      <c r="A37" s="6" t="s">
        <v>95</v>
      </c>
      <c r="O37" s="497" t="s">
        <v>610</v>
      </c>
      <c r="AX37" s="387" t="s">
        <v>551</v>
      </c>
    </row>
    <row r="38" spans="1:50">
      <c r="A38" s="6" t="s">
        <v>96</v>
      </c>
      <c r="O38" s="497" t="s">
        <v>611</v>
      </c>
      <c r="AX38" s="387" t="s">
        <v>552</v>
      </c>
    </row>
    <row r="39" spans="1:50">
      <c r="A39" s="6" t="s">
        <v>97</v>
      </c>
      <c r="O39" s="497" t="s">
        <v>612</v>
      </c>
      <c r="AX39" s="387" t="s">
        <v>500</v>
      </c>
    </row>
    <row r="40" spans="1:50">
      <c r="A40" s="6" t="s">
        <v>98</v>
      </c>
      <c r="O40" s="497" t="s">
        <v>613</v>
      </c>
      <c r="AX40" s="387" t="s">
        <v>501</v>
      </c>
    </row>
    <row r="41" spans="1:50">
      <c r="A41" s="6" t="s">
        <v>99</v>
      </c>
      <c r="O41" s="497" t="s">
        <v>614</v>
      </c>
      <c r="AX41" s="387" t="s">
        <v>502</v>
      </c>
    </row>
    <row r="42" spans="1:50">
      <c r="A42" s="6" t="s">
        <v>131</v>
      </c>
      <c r="AX42" s="387" t="s">
        <v>503</v>
      </c>
    </row>
    <row r="43" spans="1:50">
      <c r="A43" s="6" t="s">
        <v>132</v>
      </c>
      <c r="AX43" s="387" t="s">
        <v>504</v>
      </c>
    </row>
    <row r="44" spans="1:50">
      <c r="A44" s="6" t="s">
        <v>133</v>
      </c>
      <c r="AX44" s="387" t="s">
        <v>505</v>
      </c>
    </row>
    <row r="45" spans="1:50">
      <c r="A45" s="6" t="s">
        <v>134</v>
      </c>
      <c r="AX45" s="387" t="s">
        <v>506</v>
      </c>
    </row>
    <row r="46" spans="1:50">
      <c r="A46" s="6" t="s">
        <v>135</v>
      </c>
      <c r="AX46" s="387" t="s">
        <v>507</v>
      </c>
    </row>
    <row r="47" spans="1:50">
      <c r="A47" s="6" t="s">
        <v>156</v>
      </c>
      <c r="AX47" s="387" t="s">
        <v>508</v>
      </c>
    </row>
    <row r="48" spans="1:50">
      <c r="A48" s="6" t="s">
        <v>157</v>
      </c>
      <c r="AX48" s="387" t="s">
        <v>509</v>
      </c>
    </row>
    <row r="49" spans="1:50">
      <c r="A49" s="6" t="s">
        <v>158</v>
      </c>
      <c r="AX49" s="387" t="s">
        <v>510</v>
      </c>
    </row>
    <row r="50" spans="1:50">
      <c r="A50" s="6" t="s">
        <v>136</v>
      </c>
      <c r="AX50" s="387" t="s">
        <v>511</v>
      </c>
    </row>
    <row r="51" spans="1:50">
      <c r="A51" s="6" t="s">
        <v>137</v>
      </c>
      <c r="AX51" s="387" t="s">
        <v>512</v>
      </c>
    </row>
    <row r="52" spans="1:50">
      <c r="A52" s="6" t="s">
        <v>138</v>
      </c>
      <c r="AX52" s="387" t="s">
        <v>513</v>
      </c>
    </row>
    <row r="53" spans="1:50">
      <c r="A53" s="6" t="s">
        <v>139</v>
      </c>
      <c r="X53" s="449"/>
      <c r="AX53" s="387" t="s">
        <v>514</v>
      </c>
    </row>
    <row r="54" spans="1:50">
      <c r="A54" s="6" t="s">
        <v>140</v>
      </c>
      <c r="X54" s="449"/>
      <c r="AX54" s="387" t="s">
        <v>515</v>
      </c>
    </row>
    <row r="55" spans="1:50">
      <c r="A55" s="6" t="s">
        <v>141</v>
      </c>
      <c r="X55" s="449"/>
      <c r="AX55" s="387" t="s">
        <v>516</v>
      </c>
    </row>
    <row r="56" spans="1:50">
      <c r="A56" s="6" t="s">
        <v>142</v>
      </c>
      <c r="X56" s="449"/>
      <c r="AX56" s="387" t="s">
        <v>517</v>
      </c>
    </row>
    <row r="57" spans="1:50">
      <c r="A57" s="6" t="s">
        <v>386</v>
      </c>
      <c r="X57" s="449"/>
      <c r="AX57" s="387" t="s">
        <v>518</v>
      </c>
    </row>
    <row r="58" spans="1:50">
      <c r="A58" s="6" t="s">
        <v>143</v>
      </c>
      <c r="X58" s="449"/>
      <c r="AX58" s="387" t="s">
        <v>519</v>
      </c>
    </row>
    <row r="59" spans="1:50">
      <c r="A59" s="6" t="s">
        <v>144</v>
      </c>
      <c r="X59" s="449"/>
      <c r="AX59" s="387" t="s">
        <v>520</v>
      </c>
    </row>
    <row r="60" spans="1:50">
      <c r="A60" s="6" t="s">
        <v>145</v>
      </c>
      <c r="X60" s="449"/>
      <c r="AX60" s="387" t="s">
        <v>521</v>
      </c>
    </row>
    <row r="61" spans="1:50">
      <c r="A61" s="6" t="s">
        <v>146</v>
      </c>
      <c r="X61" s="449"/>
      <c r="AX61" s="387" t="s">
        <v>522</v>
      </c>
    </row>
    <row r="62" spans="1:50">
      <c r="A62" s="6" t="s">
        <v>89</v>
      </c>
      <c r="X62" s="449"/>
    </row>
    <row r="63" spans="1:50">
      <c r="A63" s="6" t="s">
        <v>147</v>
      </c>
    </row>
    <row r="64" spans="1:50">
      <c r="A64" s="6" t="s">
        <v>148</v>
      </c>
    </row>
    <row r="65" spans="1:1">
      <c r="A65" s="6" t="s">
        <v>149</v>
      </c>
    </row>
    <row r="66" spans="1:1">
      <c r="A66" s="6" t="s">
        <v>150</v>
      </c>
    </row>
    <row r="67" spans="1:1">
      <c r="A67" s="6" t="s">
        <v>151</v>
      </c>
    </row>
    <row r="68" spans="1:1">
      <c r="A68" s="6" t="s">
        <v>152</v>
      </c>
    </row>
    <row r="69" spans="1:1">
      <c r="A69" s="6" t="s">
        <v>153</v>
      </c>
    </row>
    <row r="70" spans="1:1">
      <c r="A70" s="6" t="s">
        <v>154</v>
      </c>
    </row>
    <row r="71" spans="1:1">
      <c r="A71" s="6" t="s">
        <v>155</v>
      </c>
    </row>
    <row r="72" spans="1:1">
      <c r="A72" s="6" t="s">
        <v>159</v>
      </c>
    </row>
    <row r="73" spans="1:1">
      <c r="A73" s="6" t="s">
        <v>160</v>
      </c>
    </row>
    <row r="74" spans="1:1">
      <c r="A74" s="6" t="s">
        <v>161</v>
      </c>
    </row>
    <row r="75" spans="1:1">
      <c r="A75" s="6" t="s">
        <v>162</v>
      </c>
    </row>
    <row r="76" spans="1:1">
      <c r="A76" s="6" t="s">
        <v>163</v>
      </c>
    </row>
    <row r="77" spans="1:1">
      <c r="A77" s="6" t="s">
        <v>164</v>
      </c>
    </row>
    <row r="78" spans="1:1">
      <c r="A78" s="6" t="s">
        <v>165</v>
      </c>
    </row>
    <row r="79" spans="1:1">
      <c r="A79" s="6" t="s">
        <v>93</v>
      </c>
    </row>
    <row r="80" spans="1:1">
      <c r="A80" s="6" t="s">
        <v>166</v>
      </c>
    </row>
    <row r="81" spans="1:1">
      <c r="A81" s="6" t="s">
        <v>167</v>
      </c>
    </row>
    <row r="82" spans="1:1">
      <c r="A82" s="6" t="s">
        <v>168</v>
      </c>
    </row>
    <row r="83" spans="1:1">
      <c r="A83" s="6" t="s">
        <v>43</v>
      </c>
    </row>
    <row r="84" spans="1:1">
      <c r="A84" s="6" t="s">
        <v>44</v>
      </c>
    </row>
    <row r="85" spans="1:1">
      <c r="A85" s="6" t="s">
        <v>45</v>
      </c>
    </row>
    <row r="86" spans="1:1">
      <c r="A86" s="6" t="s">
        <v>46</v>
      </c>
    </row>
    <row r="87" spans="1:1">
      <c r="A87" s="6" t="s">
        <v>47</v>
      </c>
    </row>
  </sheetData>
  <sheetProtection formatColumns="0" formatRows="0"/>
  <mergeCells count="1">
    <mergeCell ref="AZ1:BA1"/>
  </mergeCells>
  <phoneticPr fontId="10" type="noConversion"/>
  <pageMargins left="0.75" right="0.75" top="1" bottom="1" header="0.5" footer="0.5"/>
  <pageSetup paperSize="9"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14_1">
    <tabColor rgb="FFFFCC99"/>
  </sheetPr>
  <dimension ref="A1"/>
  <sheetViews>
    <sheetView showGridLines="0" workbookViewId="0"/>
  </sheetViews>
  <sheetFormatPr defaultRowHeight="11.25"/>
  <cols>
    <col min="1" max="16384" width="9.140625" style="1092"/>
  </cols>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13">
    <tabColor indexed="47"/>
  </sheetPr>
  <dimension ref="A1"/>
  <sheetViews>
    <sheetView showGridLines="0" zoomScaleNormal="100" workbookViewId="0"/>
  </sheetViews>
  <sheetFormatPr defaultRowHeight="11.25"/>
  <cols>
    <col min="1" max="16384" width="9.140625" style="1071"/>
  </cols>
  <sheetData>
    <row r="1" spans="1:1">
      <c r="A1" s="1072"/>
    </row>
  </sheetData>
  <sheetProtection formatColumns="0" formatRows="0"/>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TempFilter">
    <tabColor rgb="FFFFCC99"/>
  </sheetPr>
  <dimension ref="A1"/>
  <sheetViews>
    <sheetView showGridLines="0" workbookViewId="0"/>
  </sheetViews>
  <sheetFormatPr defaultRowHeight="11.25"/>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heckCyan">
    <tabColor indexed="47"/>
  </sheetPr>
  <dimension ref="A1:A124"/>
  <sheetViews>
    <sheetView showGridLines="0" workbookViewId="0"/>
  </sheetViews>
  <sheetFormatPr defaultRowHeight="11.25"/>
  <sheetData>
    <row r="1" spans="1:1">
      <c r="A1" s="1173">
        <f>IF('Форма 4.10.2 | Т-ТЭ | &gt;=25МВт'!$O$22="",1,0)</f>
        <v>1</v>
      </c>
    </row>
    <row r="2" spans="1:1">
      <c r="A2" s="1173">
        <f>IF('Форма 4.10.2 | Т-ТЭ | &gt;=25МВт'!$O$23="",1,0)</f>
        <v>1</v>
      </c>
    </row>
    <row r="3" spans="1:1">
      <c r="A3" s="1173">
        <f>IF('Форма 4.10.2 | Т-ТЭ | &gt;=25МВт'!$M$24="",1,0)</f>
        <v>1</v>
      </c>
    </row>
    <row r="4" spans="1:1">
      <c r="A4" s="1173">
        <f>IF('Форма 4.10.2 | Т-ТЭ | &gt;=25МВт'!$R$24="",1,0)</f>
        <v>1</v>
      </c>
    </row>
    <row r="5" spans="1:1">
      <c r="A5" s="1173">
        <f>IF('Форма 4.10.2 | Т-ТЭ | &gt;=25МВт'!$T$24="",1,0)</f>
        <v>1</v>
      </c>
    </row>
    <row r="6" spans="1:1">
      <c r="A6" s="1173">
        <f>IF('Форма 4.10.2 | Т-ТЭ | &gt;=25МВт'!$S$24="",1,0)</f>
        <v>0</v>
      </c>
    </row>
    <row r="7" spans="1:1">
      <c r="A7" s="1173">
        <f>IF('Форма 4.10.2 | Т-ТЭ | &gt;=25МВт'!$U$24="",1,0)</f>
        <v>0</v>
      </c>
    </row>
    <row r="8" spans="1:1">
      <c r="A8" s="1173">
        <f>IF('Форма 4.10.2 | Т-ТЭ | ТСО'!$O$22="",1,0)</f>
        <v>1</v>
      </c>
    </row>
    <row r="9" spans="1:1">
      <c r="A9" s="1173">
        <f>IF('Форма 4.10.2 | Т-ТЭ | ТСО'!$O$23="",1,0)</f>
        <v>1</v>
      </c>
    </row>
    <row r="10" spans="1:1">
      <c r="A10" s="1173">
        <f>IF('Форма 4.10.2 | Т-ТЭ | ТСО'!$M$24="",1,0)</f>
        <v>1</v>
      </c>
    </row>
    <row r="11" spans="1:1">
      <c r="A11" s="1173">
        <f>IF('Форма 4.10.2 | Т-ТЭ | ТСО'!$R$24="",1,0)</f>
        <v>1</v>
      </c>
    </row>
    <row r="12" spans="1:1">
      <c r="A12" s="1173">
        <f>IF('Форма 4.10.2 | Т-ТЭ | ТСО'!$T$24="",1,0)</f>
        <v>1</v>
      </c>
    </row>
    <row r="13" spans="1:1">
      <c r="A13" s="1173">
        <f>IF('Форма 4.10.2 | Т-ТЭ | ТСО'!$S$24="",1,0)</f>
        <v>0</v>
      </c>
    </row>
    <row r="14" spans="1:1">
      <c r="A14" s="1173">
        <f>IF('Форма 4.10.2 | Т-ТЭ | ТСО'!$U$24="",1,0)</f>
        <v>0</v>
      </c>
    </row>
    <row r="15" spans="1:1">
      <c r="A15" s="1173">
        <f>IF('Форма 4.10.2 | Т-ТЭ | потр'!$O$22="",1,0)</f>
        <v>1</v>
      </c>
    </row>
    <row r="16" spans="1:1">
      <c r="A16" s="1173">
        <f>IF('Форма 4.10.2 | Т-ТЭ | потр'!$O$23="",1,0)</f>
        <v>1</v>
      </c>
    </row>
    <row r="17" spans="1:1">
      <c r="A17" s="1173">
        <f>IF('Форма 4.10.2 | Т-ТЭ | потр'!$M$24="",1,0)</f>
        <v>1</v>
      </c>
    </row>
    <row r="18" spans="1:1">
      <c r="A18" s="1173">
        <f>IF('Форма 4.10.2 | Т-ТЭ | потр'!$R$24="",1,0)</f>
        <v>1</v>
      </c>
    </row>
    <row r="19" spans="1:1">
      <c r="A19" s="1173">
        <f>IF('Форма 4.10.2 | Т-ТЭ | потр'!$T$24="",1,0)</f>
        <v>1</v>
      </c>
    </row>
    <row r="20" spans="1:1">
      <c r="A20" s="1173">
        <f>IF('Форма 4.10.2 | Т-ТЭ | потр'!$S$24="",1,0)</f>
        <v>0</v>
      </c>
    </row>
    <row r="21" spans="1:1">
      <c r="A21" s="1173">
        <f>IF('Форма 4.10.2 | Т-ТЭ | потр'!$U$24="",1,0)</f>
        <v>0</v>
      </c>
    </row>
    <row r="22" spans="1:1">
      <c r="A22" s="1173">
        <f>IF('Форма 4.10.2 | Т-ТЭ | предел'!$O$24="",1,0)</f>
        <v>1</v>
      </c>
    </row>
    <row r="23" spans="1:1">
      <c r="A23" s="1173">
        <f>IF('Форма 4.10.2 | Т-ТЭ | предел'!$O$25="",1,0)</f>
        <v>1</v>
      </c>
    </row>
    <row r="24" spans="1:1">
      <c r="A24" s="1173">
        <f>IF('Форма 4.10.2 | Т-ТЭ | предел'!$M$26="",1,0)</f>
        <v>1</v>
      </c>
    </row>
    <row r="25" spans="1:1">
      <c r="A25" s="1173">
        <f>IF('Форма 4.10.2 | Т-ТЭ | предел'!$R$26="",1,0)</f>
        <v>1</v>
      </c>
    </row>
    <row r="26" spans="1:1">
      <c r="A26" s="1173">
        <f>IF('Форма 4.10.2 | Т-ТЭ | предел'!$T$26="",1,0)</f>
        <v>1</v>
      </c>
    </row>
    <row r="27" spans="1:1">
      <c r="A27" s="1173">
        <f>IF('Форма 4.10.2 | Т-ТЭ | предел'!$S$26="",1,0)</f>
        <v>0</v>
      </c>
    </row>
    <row r="28" spans="1:1">
      <c r="A28" s="1173">
        <f>IF('Форма 4.10.2 | Т-ТЭ | предел'!$U$26="",1,0)</f>
        <v>0</v>
      </c>
    </row>
    <row r="29" spans="1:1">
      <c r="A29" s="1173">
        <f>IF('Форма 4.10.2 | Т-ТЭ | индикат'!$O$7="",1,0)</f>
        <v>1</v>
      </c>
    </row>
    <row r="30" spans="1:1">
      <c r="A30" s="1173">
        <f>IF('Форма 4.10.2 | Т-ТЭ | индикат'!$O$24="",1,0)</f>
        <v>1</v>
      </c>
    </row>
    <row r="31" spans="1:1">
      <c r="A31" s="1173">
        <f>IF('Форма 4.10.2 | Т-ТЭ | индикат'!$O$25="",1,0)</f>
        <v>1</v>
      </c>
    </row>
    <row r="32" spans="1:1">
      <c r="A32" s="1173">
        <f>IF('Форма 4.10.2 | Т-ТЭ | индикат'!$M$26="",1,0)</f>
        <v>1</v>
      </c>
    </row>
    <row r="33" spans="1:1">
      <c r="A33" s="1173">
        <f>IF('Форма 4.10.2 | Т-ТЭ | индикат'!$R$26="",1,0)</f>
        <v>1</v>
      </c>
    </row>
    <row r="34" spans="1:1">
      <c r="A34" s="1173">
        <f>IF('Форма 4.10.2 | Т-ТЭ | индикат'!$T$26="",1,0)</f>
        <v>1</v>
      </c>
    </row>
    <row r="35" spans="1:1">
      <c r="A35" s="1173">
        <f>IF('Форма 4.10.2 | Т-ТЭ | индикат'!$S$26="",1,0)</f>
        <v>0</v>
      </c>
    </row>
    <row r="36" spans="1:1">
      <c r="A36" s="1173">
        <f>IF('Форма 4.10.2 | Т-ТЭ | индикат'!$U$26="",1,0)</f>
        <v>0</v>
      </c>
    </row>
    <row r="37" spans="1:1">
      <c r="A37" s="1173">
        <f>IF('Форма 4.10.2 | Резерв мощности'!$O$22="",1,0)</f>
        <v>1</v>
      </c>
    </row>
    <row r="38" spans="1:1">
      <c r="A38" s="1173">
        <f>IF('Форма 4.10.2 | Резерв мощности'!$O$23="",1,0)</f>
        <v>1</v>
      </c>
    </row>
    <row r="39" spans="1:1">
      <c r="A39" s="1173">
        <f>IF('Форма 4.10.2 | Резерв мощности'!$M$24="",1,0)</f>
        <v>1</v>
      </c>
    </row>
    <row r="40" spans="1:1">
      <c r="A40" s="1173">
        <f>IF('Форма 4.10.2 | Резерв мощности'!$O$24="",1,0)</f>
        <v>1</v>
      </c>
    </row>
    <row r="41" spans="1:1">
      <c r="A41" s="1173">
        <f>IF('Форма 4.10.2 | Резерв мощности'!$R$24="",1,0)</f>
        <v>1</v>
      </c>
    </row>
    <row r="42" spans="1:1">
      <c r="A42" s="1173">
        <f>IF('Форма 4.10.2 | Резерв мощности'!$T$24="",1,0)</f>
        <v>1</v>
      </c>
    </row>
    <row r="43" spans="1:1">
      <c r="A43" s="1173">
        <f>IF('Форма 4.10.2 | Резерв мощности'!$S$24="",1,0)</f>
        <v>0</v>
      </c>
    </row>
    <row r="44" spans="1:1">
      <c r="A44" s="1173">
        <f>IF('Форма 4.10.2 | Резерв мощности'!$U$24="",1,0)</f>
        <v>0</v>
      </c>
    </row>
    <row r="45" spans="1:1">
      <c r="A45" s="1173">
        <f>IF('Форма 4.10.3 | Т-ТН'!$O$23="",1,0)</f>
        <v>1</v>
      </c>
    </row>
    <row r="46" spans="1:1">
      <c r="A46" s="1173">
        <f>IF('Форма 4.10.3 | Т-ТН'!$M$24="",1,0)</f>
        <v>1</v>
      </c>
    </row>
    <row r="47" spans="1:1">
      <c r="A47" s="1173">
        <f>IF('Форма 4.10.3 | Т-ТН'!$R$24="",1,0)</f>
        <v>1</v>
      </c>
    </row>
    <row r="48" spans="1:1">
      <c r="A48" s="1173">
        <f>IF('Форма 4.10.3 | Т-ТН'!$T$24="",1,0)</f>
        <v>1</v>
      </c>
    </row>
    <row r="49" spans="1:1">
      <c r="A49" s="1173">
        <f>IF('Форма 4.10.3 | Т-ТН'!$S$24="",1,0)</f>
        <v>0</v>
      </c>
    </row>
    <row r="50" spans="1:1">
      <c r="A50" s="1173">
        <f>IF('Форма 4.10.3 | Т-ТН'!$U$24="",1,0)</f>
        <v>0</v>
      </c>
    </row>
    <row r="51" spans="1:1">
      <c r="A51" s="1173">
        <f>IF('Форма 4.10.3 | Т-передача ТЭ'!$O$23="",1,0)</f>
        <v>0</v>
      </c>
    </row>
    <row r="52" spans="1:1">
      <c r="A52" s="1173">
        <f>IF('Форма 4.10.3 | Т-передача ТЭ'!$M$24="",1,0)</f>
        <v>0</v>
      </c>
    </row>
    <row r="53" spans="1:1">
      <c r="A53" s="1173">
        <f>IF('Форма 4.10.3 | Т-передача ТЭ'!$R$24="",1,0)</f>
        <v>0</v>
      </c>
    </row>
    <row r="54" spans="1:1">
      <c r="A54" s="1173">
        <f>IF('Форма 4.10.3 | Т-передача ТЭ'!$T$24="",1,0)</f>
        <v>0</v>
      </c>
    </row>
    <row r="55" spans="1:1">
      <c r="A55" s="1173">
        <f>IF('Форма 4.10.3 | Т-передача ТЭ'!$S$24="",1,0)</f>
        <v>0</v>
      </c>
    </row>
    <row r="56" spans="1:1">
      <c r="A56" s="1173">
        <f>IF('Форма 4.10.3 | Т-передача ТЭ'!$U$24="",1,0)</f>
        <v>0</v>
      </c>
    </row>
    <row r="57" spans="1:1">
      <c r="A57" s="1173">
        <f>IF('Форма 4.10.3 | Т-передача ТН'!$O$23="",1,0)</f>
        <v>1</v>
      </c>
    </row>
    <row r="58" spans="1:1">
      <c r="A58" s="1173">
        <f>IF('Форма 4.10.3 | Т-передача ТН'!$M$24="",1,0)</f>
        <v>1</v>
      </c>
    </row>
    <row r="59" spans="1:1">
      <c r="A59" s="1173">
        <f>IF('Форма 4.10.3 | Т-передача ТН'!$R$24="",1,0)</f>
        <v>1</v>
      </c>
    </row>
    <row r="60" spans="1:1">
      <c r="A60" s="1173">
        <f>IF('Форма 4.10.3 | Т-передача ТН'!$T$24="",1,0)</f>
        <v>1</v>
      </c>
    </row>
    <row r="61" spans="1:1">
      <c r="A61" s="1173">
        <f>IF('Форма 4.10.3 | Т-передача ТН'!$S$24="",1,0)</f>
        <v>0</v>
      </c>
    </row>
    <row r="62" spans="1:1">
      <c r="A62" s="1173">
        <f>IF('Форма 4.10.3 | Т-передача ТН'!$U$24="",1,0)</f>
        <v>0</v>
      </c>
    </row>
    <row r="63" spans="1:1">
      <c r="A63" s="1173">
        <f>IF('Форма 4.10.4 | Т-гор.вода'!$O$23="",1,0)</f>
        <v>1</v>
      </c>
    </row>
    <row r="64" spans="1:1">
      <c r="A64" s="1173">
        <f>IF('Форма 4.10.4 | Т-гор.вода'!$M$24="",1,0)</f>
        <v>0</v>
      </c>
    </row>
    <row r="65" spans="1:1">
      <c r="A65" s="1173">
        <f>IF('Форма 4.10.4 | Т-гор.вода'!$W$24="",1,0)</f>
        <v>1</v>
      </c>
    </row>
    <row r="66" spans="1:1">
      <c r="A66" s="1173">
        <f>IF('Форма 4.10.4 | Т-гор.вода'!$Y$24="",1,0)</f>
        <v>1</v>
      </c>
    </row>
    <row r="67" spans="1:1">
      <c r="A67" s="1173">
        <f>IF('Форма 4.10.4 | Т-гор.вода'!$M$25="",1,0)</f>
        <v>1</v>
      </c>
    </row>
    <row r="68" spans="1:1">
      <c r="A68" s="1173">
        <f>IF('Форма 4.10.4 | Т-гор.вода'!$X$24="",1,0)</f>
        <v>0</v>
      </c>
    </row>
    <row r="69" spans="1:1">
      <c r="A69" s="1173">
        <f>IF('Форма 4.10.4 | Т-гор.вода'!$Z$24="",1,0)</f>
        <v>0</v>
      </c>
    </row>
    <row r="70" spans="1:1">
      <c r="A70" s="1173">
        <f>IF('Форма 4.10.5 | Т-подкл'!$AB$23="",1,0)</f>
        <v>1</v>
      </c>
    </row>
    <row r="71" spans="1:1">
      <c r="A71" s="1173">
        <f>IF('Форма 4.10.5 | Т-подкл'!$AD$23="",1,0)</f>
        <v>1</v>
      </c>
    </row>
    <row r="72" spans="1:1">
      <c r="A72" s="1173">
        <f>IF('Форма 4.10.5 | Т-подкл'!$N$23="",1,0)</f>
        <v>0</v>
      </c>
    </row>
    <row r="73" spans="1:1">
      <c r="A73" s="1173">
        <f>IF('Форма 4.10.5 | Т-подкл'!$R$23="",1,0)</f>
        <v>0</v>
      </c>
    </row>
    <row r="74" spans="1:1">
      <c r="A74" s="1173">
        <f>IF('Форма 4.10.5 | Т-подкл'!$V$23="",1,0)</f>
        <v>0</v>
      </c>
    </row>
    <row r="75" spans="1:1">
      <c r="A75" s="1173">
        <f>IF('Форма 4.10.5 | Т-подкл'!$AC$23="",1,0)</f>
        <v>0</v>
      </c>
    </row>
    <row r="76" spans="1:1">
      <c r="A76" s="1173">
        <f>IF('Форма 4.10.5 | Т-подкл'!$AE$23="",1,0)</f>
        <v>0</v>
      </c>
    </row>
    <row r="77" spans="1:1">
      <c r="A77" s="1173">
        <f>IF('Форма 4.10.6 | Т-подкл(инд)'!$M$23="",1,0)</f>
        <v>1</v>
      </c>
    </row>
    <row r="78" spans="1:1">
      <c r="A78" s="1173">
        <f>IF('Форма 4.10.6 | Т-подкл(инд)'!$P$23="",1,0)</f>
        <v>1</v>
      </c>
    </row>
    <row r="79" spans="1:1">
      <c r="A79" s="1173">
        <f>IF('Форма 4.10.6 | Т-подкл(инд)'!$S$23="",1,0)</f>
        <v>1</v>
      </c>
    </row>
    <row r="80" spans="1:1">
      <c r="A80" s="1173">
        <f>IF('Форма 4.10.6 | Т-подкл(инд)'!$T$23="",1,0)</f>
        <v>0</v>
      </c>
    </row>
    <row r="81" spans="1:1">
      <c r="A81" s="1173">
        <f>IF('Форма 4.10.6 | Т-подкл(инд)'!$V$23="",1,0)</f>
        <v>0</v>
      </c>
    </row>
    <row r="82" spans="1:1">
      <c r="A82" s="1173">
        <f>IF('Форма 4.9'!$F$10="",1,0)</f>
        <v>1</v>
      </c>
    </row>
    <row r="83" spans="1:1">
      <c r="A83" s="1173">
        <f>IF('Форма 4.9'!$G$10="",1,0)</f>
        <v>1</v>
      </c>
    </row>
    <row r="84" spans="1:1">
      <c r="A84" s="1173">
        <f>IF('Форма 4.9'!$F$11="",1,0)</f>
        <v>1</v>
      </c>
    </row>
    <row r="85" spans="1:1">
      <c r="A85" s="1173">
        <f>IF('Форма 4.9'!$G$11="",1,0)</f>
        <v>1</v>
      </c>
    </row>
    <row r="86" spans="1:1">
      <c r="A86" s="1173">
        <f>IF('Форма 4.9'!$F$12="",1,0)</f>
        <v>1</v>
      </c>
    </row>
    <row r="87" spans="1:1">
      <c r="A87" s="1173">
        <f>IF('Форма 4.9'!$G$12="",1,0)</f>
        <v>1</v>
      </c>
    </row>
    <row r="88" spans="1:1">
      <c r="A88" s="1173">
        <f>IF('Форма 4.9'!$F$13="",1,0)</f>
        <v>1</v>
      </c>
    </row>
    <row r="89" spans="1:1">
      <c r="A89" s="1173">
        <f>IF('Форма 4.9'!$G$13="",1,0)</f>
        <v>1</v>
      </c>
    </row>
    <row r="90" spans="1:1">
      <c r="A90" s="1173">
        <f>IF('Форма 4.10.1'!$J$15="",1,0)</f>
        <v>0</v>
      </c>
    </row>
    <row r="91" spans="1:1">
      <c r="A91" s="1173">
        <f>IF('Форма 4.10.1'!$H$17="",1,0)</f>
        <v>0</v>
      </c>
    </row>
    <row r="92" spans="1:1">
      <c r="A92" s="1173">
        <f>IF('Форма 4.10.1'!$I$17="",1,0)</f>
        <v>0</v>
      </c>
    </row>
    <row r="93" spans="1:1">
      <c r="A93" s="1173">
        <f>IF('Форма 4.10.1'!$J$17="",1,0)</f>
        <v>0</v>
      </c>
    </row>
    <row r="94" spans="1:1">
      <c r="A94" s="1173">
        <f>IF('Форма 4.10.1'!$H$22="",1,0)</f>
        <v>0</v>
      </c>
    </row>
    <row r="95" spans="1:1">
      <c r="A95" s="1173">
        <f>IF('Форма 4.10.1'!$I$22="",1,0)</f>
        <v>0</v>
      </c>
    </row>
    <row r="96" spans="1:1">
      <c r="A96" s="1173">
        <f>IF('Форма 4.10.1'!$J$22="",1,0)</f>
        <v>0</v>
      </c>
    </row>
    <row r="97" spans="1:1">
      <c r="A97" s="1173">
        <f>IF('Форма 4.10.1'!$H$25="",1,0)</f>
        <v>0</v>
      </c>
    </row>
    <row r="98" spans="1:1">
      <c r="A98" s="1173">
        <f>IF('Форма 4.10.1'!$I$25="",1,0)</f>
        <v>0</v>
      </c>
    </row>
    <row r="99" spans="1:1">
      <c r="A99" s="1173">
        <f>IF('Форма 4.10.1'!$J$25="",1,0)</f>
        <v>0</v>
      </c>
    </row>
    <row r="100" spans="1:1">
      <c r="A100" s="1173">
        <f>IF('Форма 4.10.1'!$H$28="",1,0)</f>
        <v>0</v>
      </c>
    </row>
    <row r="101" spans="1:1">
      <c r="A101" s="1173">
        <f>IF('Форма 4.10.1'!$I$28="",1,0)</f>
        <v>0</v>
      </c>
    </row>
    <row r="102" spans="1:1">
      <c r="A102" s="1173">
        <f>IF('Форма 4.10.1'!$J$28="",1,0)</f>
        <v>0</v>
      </c>
    </row>
    <row r="103" spans="1:1">
      <c r="A103" s="1173">
        <f>IF('Форма 4.10.1'!$H$31="",1,0)</f>
        <v>0</v>
      </c>
    </row>
    <row r="104" spans="1:1">
      <c r="A104" s="1173">
        <f>IF('Форма 4.10.1'!$I$31="",1,0)</f>
        <v>0</v>
      </c>
    </row>
    <row r="105" spans="1:1">
      <c r="A105" s="1173">
        <f>IF('Форма 4.10.1'!$J$31="",1,0)</f>
        <v>0</v>
      </c>
    </row>
    <row r="106" spans="1:1">
      <c r="A106" s="1173">
        <f>IF('Форма 1.0.2'!$E$12="",1,0)</f>
        <v>1</v>
      </c>
    </row>
    <row r="107" spans="1:1">
      <c r="A107" s="1173">
        <f>IF('Форма 1.0.2'!$F$12="",1,0)</f>
        <v>1</v>
      </c>
    </row>
    <row r="108" spans="1:1">
      <c r="A108" s="1173">
        <f>IF('Форма 1.0.2'!$G$12="",1,0)</f>
        <v>1</v>
      </c>
    </row>
    <row r="109" spans="1:1">
      <c r="A109" s="1173">
        <f>IF('Форма 1.0.2'!$H$12="",1,0)</f>
        <v>1</v>
      </c>
    </row>
    <row r="110" spans="1:1">
      <c r="A110" s="1173">
        <f>IF('Форма 1.0.2'!$I$12="",1,0)</f>
        <v>1</v>
      </c>
    </row>
    <row r="111" spans="1:1">
      <c r="A111" s="1173">
        <f>IF('Форма 1.0.2'!$J$12="",1,0)</f>
        <v>1</v>
      </c>
    </row>
    <row r="112" spans="1:1">
      <c r="A112" s="1173">
        <f>IF('Сведения об изменении'!$E$12="",1,0)</f>
        <v>1</v>
      </c>
    </row>
    <row r="113" spans="1:1">
      <c r="A113" s="1174">
        <f>IF('Форма 4.10.6 | Т-подкл(инд)'!$U$23="",1,0)</f>
        <v>1</v>
      </c>
    </row>
    <row r="114" spans="1:1">
      <c r="A114" s="1175">
        <f>IF('Форма 4.10.5 | Т-подкл'!$AA$23="",1,0)</f>
        <v>1</v>
      </c>
    </row>
    <row r="115" spans="1:1">
      <c r="A115" s="1175">
        <f>IF('Форма 4.10.5 | Т-подкл'!$Z$23="",1,0)</f>
        <v>1</v>
      </c>
    </row>
    <row r="116" spans="1:1">
      <c r="A116" s="1179">
        <f>IF(Территории!$E$12="",1,0)</f>
        <v>0</v>
      </c>
    </row>
    <row r="117" spans="1:1">
      <c r="A117" s="1179">
        <f>IF('Перечень тарифов'!$E$21="",1,0)</f>
        <v>0</v>
      </c>
    </row>
    <row r="118" spans="1:1">
      <c r="A118" s="1179">
        <f>IF('Перечень тарифов'!$F$21="",1,0)</f>
        <v>0</v>
      </c>
    </row>
    <row r="119" spans="1:1">
      <c r="A119" s="1179">
        <f>IF('Перечень тарифов'!$G$21="",1,0)</f>
        <v>0</v>
      </c>
    </row>
    <row r="120" spans="1:1">
      <c r="A120" s="1179">
        <f>IF('Перечень тарифов'!$K$21="",1,0)</f>
        <v>0</v>
      </c>
    </row>
    <row r="121" spans="1:1">
      <c r="A121" s="1179">
        <f>IF('Перечень тарифов'!$O$21="",1,0)</f>
        <v>0</v>
      </c>
    </row>
    <row r="122" spans="1:1">
      <c r="A122" s="1179">
        <f>IF('Перечень тарифов'!$S$21="",1,0)</f>
        <v>0</v>
      </c>
    </row>
    <row r="123" spans="1:1">
      <c r="A123" s="1179">
        <f>IF('Форма 4.10.3 | Т-передача ТЭ'!$O$24="",1,0)</f>
        <v>0</v>
      </c>
    </row>
    <row r="124" spans="1:1">
      <c r="A124" s="1179">
        <f>IF('Форма 4.10.1'!$K$20="",1,0)</f>
        <v>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LINK">
    <tabColor indexed="47"/>
  </sheetPr>
  <dimension ref="A1:C3"/>
  <sheetViews>
    <sheetView showGridLines="0" zoomScaleNormal="100" workbookViewId="0"/>
  </sheetViews>
  <sheetFormatPr defaultRowHeight="11.25"/>
  <cols>
    <col min="1" max="16384" width="9.140625" style="1197"/>
  </cols>
  <sheetData>
    <row r="1" spans="1:3">
      <c r="A1" s="1197" t="s">
        <v>489</v>
      </c>
      <c r="B1" s="1197" t="s">
        <v>490</v>
      </c>
      <c r="C1" s="1197" t="s">
        <v>66</v>
      </c>
    </row>
    <row r="2" spans="1:3">
      <c r="A2" s="1197">
        <v>4189678</v>
      </c>
      <c r="B2" s="1197" t="s">
        <v>1418</v>
      </c>
      <c r="C2" s="1197" t="s">
        <v>1419</v>
      </c>
    </row>
    <row r="3" spans="1:3">
      <c r="A3" s="1197">
        <v>4190415</v>
      </c>
      <c r="B3" s="1197" t="s">
        <v>1420</v>
      </c>
      <c r="C3" s="1197" t="s">
        <v>1419</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DS">
    <tabColor rgb="FFFFCC99"/>
  </sheetPr>
  <dimension ref="B3:B6"/>
  <sheetViews>
    <sheetView showGridLines="0" zoomScaleNormal="100" workbookViewId="0"/>
  </sheetViews>
  <sheetFormatPr defaultRowHeight="11.25"/>
  <cols>
    <col min="1" max="1" width="9.140625" style="251"/>
    <col min="2" max="2" width="66" style="251" customWidth="1"/>
    <col min="3" max="16384" width="9.140625" style="251"/>
  </cols>
  <sheetData>
    <row r="3" spans="2:2">
      <c r="B3" s="330" t="s">
        <v>2991</v>
      </c>
    </row>
    <row r="4" spans="2:2">
      <c r="B4" s="330" t="s">
        <v>493</v>
      </c>
    </row>
    <row r="5" spans="2:2">
      <c r="B5" s="330" t="s">
        <v>494</v>
      </c>
    </row>
    <row r="6" spans="2:2">
      <c r="B6" s="330" t="s">
        <v>495</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TTP">
    <tabColor rgb="FFFFCC99"/>
  </sheetPr>
  <dimension ref="A1"/>
  <sheetViews>
    <sheetView showGridLines="0" zoomScaleNormal="100" workbookViewId="0"/>
  </sheetViews>
  <sheetFormatPr defaultRowHeight="11.25"/>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zimChoose">
    <tabColor indexed="47"/>
  </sheetPr>
  <dimension ref="A1"/>
  <sheetViews>
    <sheetView showGridLines="0" zoomScaleNormal="85" workbookViewId="0"/>
  </sheetViews>
  <sheetFormatPr defaultRowHeight="11.25"/>
  <cols>
    <col min="1" max="1" width="9.140625" style="279"/>
    <col min="2" max="16384" width="9.140625" style="184"/>
  </cols>
  <sheetData/>
  <sheetProtection formatColumns="0" formatRows="0"/>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SheetMain">
    <tabColor rgb="FFFFCC99"/>
  </sheetPr>
  <dimension ref="A1:E8"/>
  <sheetViews>
    <sheetView showGridLines="0" zoomScaleNormal="100" workbookViewId="0"/>
  </sheetViews>
  <sheetFormatPr defaultRowHeight="15"/>
  <cols>
    <col min="1" max="1" width="38.42578125" style="220" customWidth="1"/>
    <col min="2" max="16384" width="9.140625" style="220"/>
  </cols>
  <sheetData>
    <row r="1" spans="1:5">
      <c r="A1" s="221" t="s">
        <v>390</v>
      </c>
      <c r="B1" s="221" t="s">
        <v>391</v>
      </c>
      <c r="C1" s="221"/>
      <c r="D1" s="221"/>
      <c r="E1" s="221"/>
    </row>
    <row r="2" spans="1:5">
      <c r="A2" s="221"/>
      <c r="B2" s="221"/>
      <c r="C2" s="221"/>
      <c r="D2" s="221"/>
      <c r="E2" s="221"/>
    </row>
    <row r="3" spans="1:5">
      <c r="A3" s="221"/>
      <c r="B3" s="221"/>
      <c r="C3" s="221"/>
      <c r="D3" s="221"/>
      <c r="E3" s="221"/>
    </row>
    <row r="4" spans="1:5">
      <c r="A4" s="221"/>
      <c r="B4" s="221"/>
      <c r="C4" s="221"/>
      <c r="D4" s="221"/>
      <c r="E4" s="221"/>
    </row>
    <row r="5" spans="1:5">
      <c r="A5" s="221"/>
      <c r="B5" s="221"/>
      <c r="C5" s="221"/>
      <c r="D5" s="221"/>
      <c r="E5" s="221"/>
    </row>
    <row r="6" spans="1:5">
      <c r="A6" s="221"/>
      <c r="B6" s="221"/>
      <c r="C6" s="221"/>
      <c r="D6" s="221"/>
      <c r="E6" s="221"/>
    </row>
    <row r="7" spans="1:5">
      <c r="A7" s="221"/>
      <c r="B7" s="221"/>
      <c r="C7" s="221"/>
      <c r="D7" s="221"/>
      <c r="E7" s="221"/>
    </row>
    <row r="8" spans="1:5">
      <c r="A8" s="221"/>
      <c r="B8" s="221"/>
      <c r="C8" s="221"/>
      <c r="D8" s="221"/>
      <c r="E8" s="221"/>
    </row>
  </sheetData>
  <sheetProtection formatColumns="0" formatRows="0"/>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T">
    <tabColor indexed="47"/>
  </sheetPr>
  <dimension ref="A1:B11"/>
  <sheetViews>
    <sheetView showGridLines="0" zoomScaleNormal="100" workbookViewId="0"/>
  </sheetViews>
  <sheetFormatPr defaultRowHeight="11.25"/>
  <cols>
    <col min="1" max="1" width="9.140625" style="1197"/>
    <col min="2" max="2" width="65.28515625" style="1197" customWidth="1"/>
    <col min="3" max="3" width="41" style="1197" customWidth="1"/>
    <col min="4" max="16384" width="9.140625" style="1197"/>
  </cols>
  <sheetData>
    <row r="1" spans="1:2">
      <c r="A1" s="1197" t="s">
        <v>328</v>
      </c>
      <c r="B1" s="1197" t="s">
        <v>329</v>
      </c>
    </row>
    <row r="2" spans="1:2">
      <c r="A2" s="1197">
        <v>4213775</v>
      </c>
      <c r="B2" s="1197" t="s">
        <v>581</v>
      </c>
    </row>
    <row r="3" spans="1:2">
      <c r="A3" s="1197">
        <v>4213784</v>
      </c>
      <c r="B3" s="1197" t="s">
        <v>674</v>
      </c>
    </row>
    <row r="4" spans="1:2">
      <c r="A4" s="1197">
        <v>4213781</v>
      </c>
      <c r="B4" s="1197" t="s">
        <v>673</v>
      </c>
    </row>
    <row r="5" spans="1:2">
      <c r="A5" s="1197">
        <v>4213776</v>
      </c>
      <c r="B5" s="1197" t="s">
        <v>582</v>
      </c>
    </row>
    <row r="6" spans="1:2">
      <c r="A6" s="1197">
        <v>4213777</v>
      </c>
      <c r="B6" s="1197" t="s">
        <v>583</v>
      </c>
    </row>
    <row r="7" spans="1:2">
      <c r="A7" s="1197">
        <v>4213778</v>
      </c>
      <c r="B7" s="1197" t="s">
        <v>584</v>
      </c>
    </row>
    <row r="8" spans="1:2">
      <c r="A8" s="1197">
        <v>4213780</v>
      </c>
      <c r="B8" s="1197" t="s">
        <v>585</v>
      </c>
    </row>
    <row r="9" spans="1:2">
      <c r="A9" s="1197">
        <v>4213779</v>
      </c>
      <c r="B9" s="1197" t="s">
        <v>588</v>
      </c>
    </row>
    <row r="10" spans="1:2">
      <c r="A10" s="1197">
        <v>4213783</v>
      </c>
      <c r="B10" s="1197" t="s">
        <v>587</v>
      </c>
    </row>
    <row r="11" spans="1:2">
      <c r="A11" s="1197">
        <v>4213782</v>
      </c>
      <c r="B11" s="1197" t="s">
        <v>586</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REESTR_VED">
    <tabColor indexed="47"/>
  </sheetPr>
  <dimension ref="A1:B11"/>
  <sheetViews>
    <sheetView showGridLines="0" zoomScaleNormal="100" workbookViewId="0"/>
  </sheetViews>
  <sheetFormatPr defaultRowHeight="11.25"/>
  <cols>
    <col min="1" max="1" width="9.140625" style="1197"/>
    <col min="2" max="2" width="65.28515625" style="1197" customWidth="1"/>
    <col min="3" max="3" width="41" style="1197" customWidth="1"/>
    <col min="4" max="16384" width="9.140625" style="1197"/>
  </cols>
  <sheetData>
    <row r="1" spans="1:2">
      <c r="A1" s="1197" t="s">
        <v>328</v>
      </c>
      <c r="B1" s="1197" t="s">
        <v>330</v>
      </c>
    </row>
    <row r="2" spans="1:2">
      <c r="A2" s="1197">
        <v>4190064</v>
      </c>
      <c r="B2" s="1197" t="s">
        <v>1408</v>
      </c>
    </row>
    <row r="3" spans="1:2">
      <c r="A3" s="1197">
        <v>4190065</v>
      </c>
      <c r="B3" s="1197" t="s">
        <v>1409</v>
      </c>
    </row>
    <row r="4" spans="1:2">
      <c r="A4" s="1197">
        <v>4190066</v>
      </c>
      <c r="B4" s="1197" t="s">
        <v>1410</v>
      </c>
    </row>
    <row r="5" spans="1:2">
      <c r="A5" s="1197">
        <v>4190067</v>
      </c>
      <c r="B5" s="1197" t="s">
        <v>1411</v>
      </c>
    </row>
    <row r="6" spans="1:2">
      <c r="A6" s="1197">
        <v>4190068</v>
      </c>
      <c r="B6" s="1197" t="s">
        <v>1412</v>
      </c>
    </row>
    <row r="7" spans="1:2">
      <c r="A7" s="1197">
        <v>4190069</v>
      </c>
      <c r="B7" s="1197" t="s">
        <v>1413</v>
      </c>
    </row>
    <row r="8" spans="1:2">
      <c r="A8" s="1197">
        <v>4190070</v>
      </c>
      <c r="B8" s="1197" t="s">
        <v>1414</v>
      </c>
    </row>
    <row r="9" spans="1:2">
      <c r="A9" s="1197">
        <v>4190071</v>
      </c>
      <c r="B9" s="1197" t="s">
        <v>1415</v>
      </c>
    </row>
    <row r="10" spans="1:2">
      <c r="A10" s="1197">
        <v>4190072</v>
      </c>
      <c r="B10" s="1197" t="s">
        <v>1416</v>
      </c>
    </row>
    <row r="11" spans="1:2">
      <c r="A11" s="1197">
        <v>4190073</v>
      </c>
      <c r="B11" s="1197" t="s">
        <v>1417</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Obj">
    <tabColor indexed="47"/>
  </sheetPr>
  <dimension ref="A1"/>
  <sheetViews>
    <sheetView showGridLines="0" zoomScaleNormal="100" workbookViewId="0"/>
  </sheetViews>
  <sheetFormatPr defaultRowHeight="12.75"/>
  <cols>
    <col min="1" max="16384" width="9.140625" style="177"/>
  </cols>
  <sheetData>
    <row r="1" spans="1:1">
      <c r="A1" s="51"/>
    </row>
  </sheetData>
  <pageMargins left="0.75" right="0.75" top="1" bottom="1" header="0.5" footer="0.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llSheetsInThisWorkbook">
    <tabColor indexed="47"/>
  </sheetPr>
  <dimension ref="A1:B255"/>
  <sheetViews>
    <sheetView showGridLines="0" zoomScaleNormal="100" workbookViewId="0"/>
  </sheetViews>
  <sheetFormatPr defaultRowHeight="11.25"/>
  <cols>
    <col min="1" max="1" width="36.28515625" style="3" customWidth="1"/>
    <col min="2" max="2" width="21.140625" style="3" customWidth="1"/>
    <col min="3" max="16384" width="9.140625" style="2"/>
  </cols>
  <sheetData>
    <row r="1" spans="1:2">
      <c r="A1" s="4" t="s">
        <v>56</v>
      </c>
      <c r="B1" s="4" t="s">
        <v>57</v>
      </c>
    </row>
    <row r="2" spans="1:2">
      <c r="A2" t="s">
        <v>411</v>
      </c>
      <c r="B2" t="s">
        <v>75</v>
      </c>
    </row>
    <row r="3" spans="1:2">
      <c r="A3" t="s">
        <v>412</v>
      </c>
      <c r="B3" t="s">
        <v>384</v>
      </c>
    </row>
    <row r="4" spans="1:2">
      <c r="A4" t="s">
        <v>413</v>
      </c>
      <c r="B4" t="s">
        <v>58</v>
      </c>
    </row>
    <row r="5" spans="1:2">
      <c r="A5" t="s">
        <v>415</v>
      </c>
      <c r="B5" t="s">
        <v>752</v>
      </c>
    </row>
    <row r="6" spans="1:2">
      <c r="A6" t="s">
        <v>414</v>
      </c>
      <c r="B6" t="s">
        <v>753</v>
      </c>
    </row>
    <row r="7" spans="1:2">
      <c r="A7" t="s">
        <v>653</v>
      </c>
      <c r="B7" t="s">
        <v>554</v>
      </c>
    </row>
    <row r="8" spans="1:2">
      <c r="A8" t="s">
        <v>654</v>
      </c>
      <c r="B8" t="s">
        <v>467</v>
      </c>
    </row>
    <row r="9" spans="1:2">
      <c r="A9" t="s">
        <v>485</v>
      </c>
      <c r="B9" t="s">
        <v>423</v>
      </c>
    </row>
    <row r="10" spans="1:2">
      <c r="A10" t="s">
        <v>416</v>
      </c>
      <c r="B10" t="s">
        <v>424</v>
      </c>
    </row>
    <row r="11" spans="1:2">
      <c r="A11" t="s">
        <v>667</v>
      </c>
      <c r="B11" t="s">
        <v>425</v>
      </c>
    </row>
    <row r="12" spans="1:2">
      <c r="A12" t="s">
        <v>668</v>
      </c>
      <c r="B12" t="s">
        <v>468</v>
      </c>
    </row>
    <row r="13" spans="1:2">
      <c r="A13" t="s">
        <v>655</v>
      </c>
      <c r="B13" t="s">
        <v>426</v>
      </c>
    </row>
    <row r="14" spans="1:2">
      <c r="A14" t="s">
        <v>656</v>
      </c>
      <c r="B14" t="s">
        <v>427</v>
      </c>
    </row>
    <row r="15" spans="1:2">
      <c r="A15" t="s">
        <v>657</v>
      </c>
      <c r="B15" t="s">
        <v>428</v>
      </c>
    </row>
    <row r="16" spans="1:2">
      <c r="A16" t="s">
        <v>658</v>
      </c>
      <c r="B16" t="s">
        <v>333</v>
      </c>
    </row>
    <row r="17" spans="1:2">
      <c r="A17" t="s">
        <v>659</v>
      </c>
      <c r="B17" t="s">
        <v>60</v>
      </c>
    </row>
    <row r="18" spans="1:2">
      <c r="A18" t="s">
        <v>660</v>
      </c>
      <c r="B18" t="s">
        <v>385</v>
      </c>
    </row>
    <row r="19" spans="1:2">
      <c r="A19" t="s">
        <v>661</v>
      </c>
      <c r="B19" t="s">
        <v>437</v>
      </c>
    </row>
    <row r="20" spans="1:2">
      <c r="A20" t="s">
        <v>662</v>
      </c>
      <c r="B20" t="s">
        <v>249</v>
      </c>
    </row>
    <row r="21" spans="1:2">
      <c r="A21" t="s">
        <v>663</v>
      </c>
      <c r="B21" t="s">
        <v>73</v>
      </c>
    </row>
    <row r="22" spans="1:2">
      <c r="A22" t="s">
        <v>664</v>
      </c>
      <c r="B22" t="s">
        <v>62</v>
      </c>
    </row>
    <row r="23" spans="1:2">
      <c r="A23" t="s">
        <v>665</v>
      </c>
      <c r="B23" t="s">
        <v>74</v>
      </c>
    </row>
    <row r="24" spans="1:2">
      <c r="A24" t="s">
        <v>666</v>
      </c>
      <c r="B24" t="s">
        <v>429</v>
      </c>
    </row>
    <row r="25" spans="1:2">
      <c r="A25" t="s">
        <v>574</v>
      </c>
      <c r="B25" t="s">
        <v>72</v>
      </c>
    </row>
    <row r="26" spans="1:2">
      <c r="A26" t="s">
        <v>575</v>
      </c>
      <c r="B26" t="s">
        <v>61</v>
      </c>
    </row>
    <row r="27" spans="1:2">
      <c r="A27" t="s">
        <v>487</v>
      </c>
      <c r="B27" t="s">
        <v>63</v>
      </c>
    </row>
    <row r="28" spans="1:2">
      <c r="A28" t="s">
        <v>418</v>
      </c>
      <c r="B28" t="s">
        <v>383</v>
      </c>
    </row>
    <row r="29" spans="1:2">
      <c r="A29" t="s">
        <v>486</v>
      </c>
      <c r="B29" t="s">
        <v>13</v>
      </c>
    </row>
    <row r="30" spans="1:2">
      <c r="A30" t="s">
        <v>417</v>
      </c>
      <c r="B30" t="s">
        <v>81</v>
      </c>
    </row>
    <row r="31" spans="1:2">
      <c r="A31" t="s">
        <v>563</v>
      </c>
      <c r="B31" t="s">
        <v>14</v>
      </c>
    </row>
    <row r="32" spans="1:2">
      <c r="A32" t="s">
        <v>750</v>
      </c>
      <c r="B32" t="s">
        <v>555</v>
      </c>
    </row>
    <row r="33" spans="1:2">
      <c r="A33" t="s">
        <v>751</v>
      </c>
      <c r="B33" t="s">
        <v>430</v>
      </c>
    </row>
    <row r="34" spans="1:2">
      <c r="A34" t="s">
        <v>419</v>
      </c>
      <c r="B34" t="s">
        <v>179</v>
      </c>
    </row>
    <row r="35" spans="1:2">
      <c r="A35" t="s">
        <v>420</v>
      </c>
      <c r="B35" t="s">
        <v>488</v>
      </c>
    </row>
    <row r="36" spans="1:2">
      <c r="A36" t="s">
        <v>421</v>
      </c>
      <c r="B36" t="s">
        <v>469</v>
      </c>
    </row>
    <row r="37" spans="1:2">
      <c r="A37" t="s">
        <v>422</v>
      </c>
      <c r="B37" t="s">
        <v>334</v>
      </c>
    </row>
    <row r="38" spans="1:2">
      <c r="A38"/>
      <c r="B38" t="s">
        <v>278</v>
      </c>
    </row>
    <row r="39" spans="1:2">
      <c r="A39"/>
      <c r="B39" t="s">
        <v>332</v>
      </c>
    </row>
    <row r="40" spans="1:2">
      <c r="A40"/>
      <c r="B40" t="s">
        <v>198</v>
      </c>
    </row>
    <row r="41" spans="1:2">
      <c r="A41"/>
      <c r="B41" t="s">
        <v>180</v>
      </c>
    </row>
    <row r="42" spans="1:2">
      <c r="A42"/>
      <c r="B42" t="s">
        <v>177</v>
      </c>
    </row>
    <row r="43" spans="1:2">
      <c r="A43"/>
      <c r="B43" t="s">
        <v>220</v>
      </c>
    </row>
    <row r="44" spans="1:2">
      <c r="A44"/>
      <c r="B44" t="s">
        <v>178</v>
      </c>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sheetData>
  <sheetProtection formatColumns="0" formatRows="0"/>
  <phoneticPr fontId="9" type="noConversion"/>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et_union_vert">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Instruction">
    <tabColor indexed="47"/>
  </sheetPr>
  <dimension ref="A1"/>
  <sheetViews>
    <sheetView showGridLines="0" workbookViewId="0"/>
  </sheetViews>
  <sheetFormatPr defaultRowHeight="11.25"/>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Region">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Reestr">
    <tabColor indexed="47"/>
  </sheetPr>
  <dimension ref="A1:A19"/>
  <sheetViews>
    <sheetView showGridLines="0" zoomScaleNormal="100" workbookViewId="0"/>
  </sheetViews>
  <sheetFormatPr defaultRowHeight="11.25"/>
  <cols>
    <col min="1" max="1" width="49.140625" customWidth="1"/>
  </cols>
  <sheetData>
    <row r="1" spans="1:1" ht="12">
      <c r="A1" s="15"/>
    </row>
    <row r="2" spans="1:1" ht="12">
      <c r="A2" s="15"/>
    </row>
    <row r="3" spans="1:1" ht="12">
      <c r="A3" s="15"/>
    </row>
    <row r="4" spans="1:1" ht="12">
      <c r="A4" s="15"/>
    </row>
    <row r="5" spans="1:1" ht="12">
      <c r="A5" s="15"/>
    </row>
    <row r="6" spans="1:1" ht="12">
      <c r="A6" s="15"/>
    </row>
    <row r="7" spans="1:1" ht="12">
      <c r="A7" s="15"/>
    </row>
    <row r="8" spans="1:1" ht="12">
      <c r="A8" s="15"/>
    </row>
    <row r="9" spans="1:1" ht="12">
      <c r="A9" s="15"/>
    </row>
    <row r="10" spans="1:1" ht="12">
      <c r="A10" s="15"/>
    </row>
    <row r="11" spans="1:1" ht="12">
      <c r="A11" s="15"/>
    </row>
    <row r="12" spans="1:1" ht="12">
      <c r="A12" s="15"/>
    </row>
    <row r="13" spans="1:1" ht="12">
      <c r="A13" s="15"/>
    </row>
    <row r="14" spans="1:1" ht="12">
      <c r="A14" s="15"/>
    </row>
    <row r="15" spans="1:1" ht="12">
      <c r="A15" s="15"/>
    </row>
    <row r="16" spans="1:1" ht="12">
      <c r="A16" s="15"/>
    </row>
    <row r="17" spans="1:1" ht="12">
      <c r="A17" s="15"/>
    </row>
    <row r="18" spans="1:1" ht="12">
      <c r="A18" s="15"/>
    </row>
    <row r="19" spans="1:1" ht="12">
      <c r="A19" s="15"/>
    </row>
  </sheetData>
  <sheetProtection formatColumns="0" formatRows="0"/>
  <phoneticPr fontId="9" type="noConversion"/>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
    <tabColor indexed="47"/>
  </sheetPr>
  <dimension ref="A1"/>
  <sheetViews>
    <sheetView showGridLines="0" zoomScaleNormal="100" workbookViewId="0"/>
  </sheetViews>
  <sheetFormatPr defaultRowHeight="11.25"/>
  <cols>
    <col min="1" max="1" width="9.140625" style="16"/>
    <col min="2" max="16384" width="9.140625" style="17"/>
  </cols>
  <sheetData/>
  <sheetProtection formatColumns="0" formatRows="0"/>
  <phoneticPr fontId="6" type="noConversion"/>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UpdTemplMain">
    <tabColor indexed="47"/>
  </sheetPr>
  <dimension ref="AA1:AJ1"/>
  <sheetViews>
    <sheetView showGridLines="0" zoomScaleNormal="100" workbookViewId="0"/>
  </sheetViews>
  <sheetFormatPr defaultRowHeight="11.25"/>
  <cols>
    <col min="1" max="26" width="9.140625" style="8"/>
    <col min="27" max="36" width="9.140625" style="9"/>
    <col min="37" max="16384" width="9.140625" style="8"/>
  </cols>
  <sheetData/>
  <sheetProtection formatColumns="0" formatRows="0"/>
  <phoneticPr fontId="10" type="noConversion"/>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ORG">
    <tabColor indexed="47"/>
  </sheetPr>
  <dimension ref="A1:J404"/>
  <sheetViews>
    <sheetView showGridLines="0" zoomScaleNormal="100" workbookViewId="0"/>
  </sheetViews>
  <sheetFormatPr defaultRowHeight="11.25"/>
  <cols>
    <col min="1" max="2" width="9.140625" style="5"/>
    <col min="3" max="3" width="20.7109375" style="5" customWidth="1"/>
    <col min="4" max="4" width="25.140625" style="5" customWidth="1"/>
    <col min="5" max="16384" width="9.140625" style="5"/>
  </cols>
  <sheetData>
    <row r="1" spans="1:10">
      <c r="A1" s="5" t="s">
        <v>1407</v>
      </c>
      <c r="B1" s="5" t="s">
        <v>1424</v>
      </c>
      <c r="C1" s="5" t="s">
        <v>1425</v>
      </c>
      <c r="D1" s="5" t="s">
        <v>1426</v>
      </c>
      <c r="E1" s="5" t="s">
        <v>1427</v>
      </c>
      <c r="F1" s="5" t="s">
        <v>1428</v>
      </c>
      <c r="G1" s="5" t="s">
        <v>1429</v>
      </c>
      <c r="H1" s="5" t="s">
        <v>1430</v>
      </c>
      <c r="I1" s="5" t="s">
        <v>1431</v>
      </c>
    </row>
    <row r="2" spans="1:10">
      <c r="A2" s="5">
        <v>1</v>
      </c>
      <c r="B2" s="5" t="s">
        <v>1432</v>
      </c>
      <c r="C2" s="5" t="s">
        <v>168</v>
      </c>
      <c r="D2" s="5" t="s">
        <v>1433</v>
      </c>
      <c r="E2" s="5" t="s">
        <v>1434</v>
      </c>
      <c r="F2" s="5" t="s">
        <v>1435</v>
      </c>
      <c r="G2" s="5" t="s">
        <v>1436</v>
      </c>
      <c r="H2" s="5" t="s">
        <v>1437</v>
      </c>
      <c r="J2" s="5" t="s">
        <v>2982</v>
      </c>
    </row>
    <row r="3" spans="1:10">
      <c r="A3" s="5">
        <v>2</v>
      </c>
      <c r="B3" s="5" t="s">
        <v>1432</v>
      </c>
      <c r="C3" s="5" t="s">
        <v>168</v>
      </c>
      <c r="D3" s="5" t="s">
        <v>1438</v>
      </c>
      <c r="E3" s="5" t="s">
        <v>1439</v>
      </c>
      <c r="F3" s="5" t="s">
        <v>1435</v>
      </c>
      <c r="G3" s="5" t="s">
        <v>1440</v>
      </c>
      <c r="H3" s="5" t="s">
        <v>1441</v>
      </c>
      <c r="J3" s="5" t="s">
        <v>2982</v>
      </c>
    </row>
    <row r="4" spans="1:10">
      <c r="A4" s="5">
        <v>3</v>
      </c>
      <c r="B4" s="5" t="s">
        <v>1432</v>
      </c>
      <c r="C4" s="5" t="s">
        <v>168</v>
      </c>
      <c r="D4" s="5" t="s">
        <v>1442</v>
      </c>
      <c r="E4" s="5" t="s">
        <v>1443</v>
      </c>
      <c r="F4" s="5" t="s">
        <v>1444</v>
      </c>
      <c r="G4" s="5" t="s">
        <v>1445</v>
      </c>
      <c r="J4" s="5" t="s">
        <v>2982</v>
      </c>
    </row>
    <row r="5" spans="1:10">
      <c r="A5" s="5">
        <v>4</v>
      </c>
      <c r="B5" s="5" t="s">
        <v>1432</v>
      </c>
      <c r="C5" s="5" t="s">
        <v>168</v>
      </c>
      <c r="D5" s="5" t="s">
        <v>1446</v>
      </c>
      <c r="E5" s="5" t="s">
        <v>1447</v>
      </c>
      <c r="F5" s="5" t="s">
        <v>1448</v>
      </c>
      <c r="G5" s="5" t="s">
        <v>1449</v>
      </c>
      <c r="H5" s="5" t="s">
        <v>1450</v>
      </c>
      <c r="J5" s="5" t="s">
        <v>2982</v>
      </c>
    </row>
    <row r="6" spans="1:10">
      <c r="A6" s="5">
        <v>5</v>
      </c>
      <c r="B6" s="5" t="s">
        <v>1432</v>
      </c>
      <c r="C6" s="5" t="s">
        <v>168</v>
      </c>
      <c r="D6" s="5" t="s">
        <v>1451</v>
      </c>
      <c r="E6" s="5" t="s">
        <v>1452</v>
      </c>
      <c r="F6" s="5" t="s">
        <v>1453</v>
      </c>
      <c r="G6" s="5" t="s">
        <v>1454</v>
      </c>
      <c r="J6" s="5" t="s">
        <v>2982</v>
      </c>
    </row>
    <row r="7" spans="1:10">
      <c r="A7" s="5">
        <v>6</v>
      </c>
      <c r="B7" s="5" t="s">
        <v>1432</v>
      </c>
      <c r="C7" s="5" t="s">
        <v>168</v>
      </c>
      <c r="D7" s="5" t="s">
        <v>1455</v>
      </c>
      <c r="E7" s="5" t="s">
        <v>1456</v>
      </c>
      <c r="F7" s="5" t="s">
        <v>1457</v>
      </c>
      <c r="G7" s="5" t="s">
        <v>1458</v>
      </c>
      <c r="H7" s="5" t="s">
        <v>1459</v>
      </c>
      <c r="J7" s="5" t="s">
        <v>2982</v>
      </c>
    </row>
    <row r="8" spans="1:10">
      <c r="A8" s="5">
        <v>7</v>
      </c>
      <c r="B8" s="5" t="s">
        <v>1432</v>
      </c>
      <c r="C8" s="5" t="s">
        <v>168</v>
      </c>
      <c r="D8" s="5" t="s">
        <v>1460</v>
      </c>
      <c r="E8" s="5" t="s">
        <v>1461</v>
      </c>
      <c r="F8" s="5" t="s">
        <v>1462</v>
      </c>
      <c r="G8" s="5" t="s">
        <v>1463</v>
      </c>
      <c r="J8" s="5" t="s">
        <v>2982</v>
      </c>
    </row>
    <row r="9" spans="1:10">
      <c r="A9" s="5">
        <v>8</v>
      </c>
      <c r="B9" s="5" t="s">
        <v>1432</v>
      </c>
      <c r="C9" s="5" t="s">
        <v>168</v>
      </c>
      <c r="D9" s="5" t="s">
        <v>1464</v>
      </c>
      <c r="E9" s="5" t="s">
        <v>1465</v>
      </c>
      <c r="F9" s="5" t="s">
        <v>1466</v>
      </c>
      <c r="G9" s="5" t="s">
        <v>1467</v>
      </c>
      <c r="J9" s="5" t="s">
        <v>2982</v>
      </c>
    </row>
    <row r="10" spans="1:10">
      <c r="A10" s="5">
        <v>9</v>
      </c>
      <c r="B10" s="5" t="s">
        <v>1432</v>
      </c>
      <c r="C10" s="5" t="s">
        <v>168</v>
      </c>
      <c r="D10" s="5" t="s">
        <v>1468</v>
      </c>
      <c r="E10" s="5" t="s">
        <v>1469</v>
      </c>
      <c r="F10" s="5" t="s">
        <v>1470</v>
      </c>
      <c r="G10" s="5" t="s">
        <v>1471</v>
      </c>
      <c r="H10" s="5" t="s">
        <v>1472</v>
      </c>
      <c r="J10" s="5" t="s">
        <v>2982</v>
      </c>
    </row>
    <row r="11" spans="1:10">
      <c r="A11" s="5">
        <v>10</v>
      </c>
      <c r="B11" s="5" t="s">
        <v>1432</v>
      </c>
      <c r="C11" s="5" t="s">
        <v>168</v>
      </c>
      <c r="D11" s="5" t="s">
        <v>1473</v>
      </c>
      <c r="E11" s="5" t="s">
        <v>1474</v>
      </c>
      <c r="F11" s="5" t="s">
        <v>1475</v>
      </c>
      <c r="G11" s="5" t="s">
        <v>1440</v>
      </c>
      <c r="H11" s="5" t="s">
        <v>1476</v>
      </c>
      <c r="J11" s="5" t="s">
        <v>2982</v>
      </c>
    </row>
    <row r="12" spans="1:10">
      <c r="A12" s="5">
        <v>11</v>
      </c>
      <c r="B12" s="5" t="s">
        <v>1432</v>
      </c>
      <c r="C12" s="5" t="s">
        <v>168</v>
      </c>
      <c r="D12" s="5" t="s">
        <v>1477</v>
      </c>
      <c r="E12" s="5" t="s">
        <v>1478</v>
      </c>
      <c r="F12" s="5" t="s">
        <v>1479</v>
      </c>
      <c r="G12" s="5" t="s">
        <v>1480</v>
      </c>
      <c r="J12" s="5" t="s">
        <v>2982</v>
      </c>
    </row>
    <row r="13" spans="1:10">
      <c r="A13" s="5">
        <v>12</v>
      </c>
      <c r="B13" s="5" t="s">
        <v>1432</v>
      </c>
      <c r="C13" s="5" t="s">
        <v>168</v>
      </c>
      <c r="D13" s="5" t="s">
        <v>1481</v>
      </c>
      <c r="E13" s="5" t="s">
        <v>1482</v>
      </c>
      <c r="F13" s="5" t="s">
        <v>1483</v>
      </c>
      <c r="G13" s="5" t="s">
        <v>1454</v>
      </c>
      <c r="J13" s="5" t="s">
        <v>2982</v>
      </c>
    </row>
    <row r="14" spans="1:10">
      <c r="A14" s="5">
        <v>13</v>
      </c>
      <c r="B14" s="5" t="s">
        <v>1432</v>
      </c>
      <c r="C14" s="5" t="s">
        <v>168</v>
      </c>
      <c r="D14" s="5" t="s">
        <v>1484</v>
      </c>
      <c r="E14" s="5" t="s">
        <v>1485</v>
      </c>
      <c r="F14" s="5" t="s">
        <v>1486</v>
      </c>
      <c r="G14" s="5" t="s">
        <v>1487</v>
      </c>
      <c r="J14" s="5" t="s">
        <v>2982</v>
      </c>
    </row>
    <row r="15" spans="1:10">
      <c r="A15" s="5">
        <v>14</v>
      </c>
      <c r="B15" s="5" t="s">
        <v>1432</v>
      </c>
      <c r="C15" s="5" t="s">
        <v>168</v>
      </c>
      <c r="D15" s="5" t="s">
        <v>1488</v>
      </c>
      <c r="E15" s="5" t="s">
        <v>1489</v>
      </c>
      <c r="F15" s="5" t="s">
        <v>1490</v>
      </c>
      <c r="G15" s="5" t="s">
        <v>1491</v>
      </c>
      <c r="H15" s="5" t="s">
        <v>1492</v>
      </c>
      <c r="J15" s="5" t="s">
        <v>2982</v>
      </c>
    </row>
    <row r="16" spans="1:10">
      <c r="A16" s="5">
        <v>15</v>
      </c>
      <c r="B16" s="5" t="s">
        <v>1432</v>
      </c>
      <c r="C16" s="5" t="s">
        <v>168</v>
      </c>
      <c r="D16" s="5" t="s">
        <v>1493</v>
      </c>
      <c r="E16" s="5" t="s">
        <v>1494</v>
      </c>
      <c r="F16" s="5" t="s">
        <v>1495</v>
      </c>
      <c r="G16" s="5" t="s">
        <v>1496</v>
      </c>
      <c r="H16" s="5" t="s">
        <v>1497</v>
      </c>
      <c r="J16" s="5" t="s">
        <v>2982</v>
      </c>
    </row>
    <row r="17" spans="1:10">
      <c r="A17" s="5">
        <v>16</v>
      </c>
      <c r="B17" s="5" t="s">
        <v>1432</v>
      </c>
      <c r="C17" s="5" t="s">
        <v>168</v>
      </c>
      <c r="D17" s="5" t="s">
        <v>1498</v>
      </c>
      <c r="E17" s="5" t="s">
        <v>1499</v>
      </c>
      <c r="F17" s="5" t="s">
        <v>1500</v>
      </c>
      <c r="G17" s="5" t="s">
        <v>1501</v>
      </c>
      <c r="H17" s="5" t="s">
        <v>1502</v>
      </c>
      <c r="J17" s="5" t="s">
        <v>2982</v>
      </c>
    </row>
    <row r="18" spans="1:10">
      <c r="A18" s="5">
        <v>17</v>
      </c>
      <c r="B18" s="5" t="s">
        <v>1432</v>
      </c>
      <c r="C18" s="5" t="s">
        <v>168</v>
      </c>
      <c r="D18" s="5" t="s">
        <v>1503</v>
      </c>
      <c r="E18" s="5" t="s">
        <v>1504</v>
      </c>
      <c r="F18" s="5" t="s">
        <v>1505</v>
      </c>
      <c r="G18" s="5" t="s">
        <v>1458</v>
      </c>
      <c r="H18" s="5" t="s">
        <v>1506</v>
      </c>
      <c r="J18" s="5" t="s">
        <v>2982</v>
      </c>
    </row>
    <row r="19" spans="1:10">
      <c r="A19" s="5">
        <v>18</v>
      </c>
      <c r="B19" s="5" t="s">
        <v>1432</v>
      </c>
      <c r="C19" s="5" t="s">
        <v>168</v>
      </c>
      <c r="D19" s="5" t="s">
        <v>1507</v>
      </c>
      <c r="E19" s="5" t="s">
        <v>1508</v>
      </c>
      <c r="F19" s="5" t="s">
        <v>1509</v>
      </c>
      <c r="G19" s="5" t="s">
        <v>1445</v>
      </c>
      <c r="H19" s="5" t="s">
        <v>1510</v>
      </c>
      <c r="J19" s="5" t="s">
        <v>2982</v>
      </c>
    </row>
    <row r="20" spans="1:10">
      <c r="A20" s="5">
        <v>19</v>
      </c>
      <c r="B20" s="5" t="s">
        <v>1432</v>
      </c>
      <c r="C20" s="5" t="s">
        <v>168</v>
      </c>
      <c r="D20" s="5" t="s">
        <v>1511</v>
      </c>
      <c r="E20" s="5" t="s">
        <v>1512</v>
      </c>
      <c r="F20" s="5" t="s">
        <v>1513</v>
      </c>
      <c r="G20" s="5" t="s">
        <v>1514</v>
      </c>
      <c r="J20" s="5" t="s">
        <v>2982</v>
      </c>
    </row>
    <row r="21" spans="1:10">
      <c r="A21" s="5">
        <v>20</v>
      </c>
      <c r="B21" s="5" t="s">
        <v>1432</v>
      </c>
      <c r="C21" s="5" t="s">
        <v>168</v>
      </c>
      <c r="D21" s="5" t="s">
        <v>1515</v>
      </c>
      <c r="E21" s="5" t="s">
        <v>1516</v>
      </c>
      <c r="F21" s="5" t="s">
        <v>1513</v>
      </c>
      <c r="G21" s="5" t="s">
        <v>1517</v>
      </c>
      <c r="J21" s="5" t="s">
        <v>2982</v>
      </c>
    </row>
    <row r="22" spans="1:10">
      <c r="A22" s="5">
        <v>21</v>
      </c>
      <c r="B22" s="5" t="s">
        <v>1432</v>
      </c>
      <c r="C22" s="5" t="s">
        <v>168</v>
      </c>
      <c r="D22" s="5" t="s">
        <v>1518</v>
      </c>
      <c r="E22" s="5" t="s">
        <v>1519</v>
      </c>
      <c r="F22" s="5" t="s">
        <v>1520</v>
      </c>
      <c r="G22" s="5" t="s">
        <v>1521</v>
      </c>
      <c r="H22" s="5" t="s">
        <v>1522</v>
      </c>
      <c r="J22" s="5" t="s">
        <v>2982</v>
      </c>
    </row>
    <row r="23" spans="1:10">
      <c r="A23" s="5">
        <v>22</v>
      </c>
      <c r="B23" s="5" t="s">
        <v>1432</v>
      </c>
      <c r="C23" s="5" t="s">
        <v>168</v>
      </c>
      <c r="D23" s="5" t="s">
        <v>1523</v>
      </c>
      <c r="E23" s="5" t="s">
        <v>1524</v>
      </c>
      <c r="F23" s="5" t="s">
        <v>1525</v>
      </c>
      <c r="G23" s="5" t="s">
        <v>1463</v>
      </c>
      <c r="H23" s="5" t="s">
        <v>1526</v>
      </c>
      <c r="J23" s="5" t="s">
        <v>2982</v>
      </c>
    </row>
    <row r="24" spans="1:10">
      <c r="A24" s="5">
        <v>23</v>
      </c>
      <c r="B24" s="5" t="s">
        <v>1432</v>
      </c>
      <c r="C24" s="5" t="s">
        <v>168</v>
      </c>
      <c r="D24" s="5" t="s">
        <v>1527</v>
      </c>
      <c r="E24" s="5" t="s">
        <v>1528</v>
      </c>
      <c r="F24" s="5" t="s">
        <v>1529</v>
      </c>
      <c r="G24" s="5" t="s">
        <v>1530</v>
      </c>
      <c r="J24" s="5" t="s">
        <v>2982</v>
      </c>
    </row>
    <row r="25" spans="1:10">
      <c r="A25" s="5">
        <v>24</v>
      </c>
      <c r="B25" s="5" t="s">
        <v>1432</v>
      </c>
      <c r="C25" s="5" t="s">
        <v>168</v>
      </c>
      <c r="D25" s="5" t="s">
        <v>1531</v>
      </c>
      <c r="E25" s="5" t="s">
        <v>1532</v>
      </c>
      <c r="F25" s="5" t="s">
        <v>1533</v>
      </c>
      <c r="G25" s="5" t="s">
        <v>1534</v>
      </c>
      <c r="H25" s="5" t="s">
        <v>1535</v>
      </c>
      <c r="J25" s="5" t="s">
        <v>2982</v>
      </c>
    </row>
    <row r="26" spans="1:10">
      <c r="A26" s="5">
        <v>25</v>
      </c>
      <c r="B26" s="5" t="s">
        <v>1432</v>
      </c>
      <c r="C26" s="5" t="s">
        <v>168</v>
      </c>
      <c r="D26" s="5" t="s">
        <v>1536</v>
      </c>
      <c r="E26" s="5" t="s">
        <v>1537</v>
      </c>
      <c r="F26" s="5" t="s">
        <v>1538</v>
      </c>
      <c r="G26" s="5" t="s">
        <v>1539</v>
      </c>
      <c r="J26" s="5" t="s">
        <v>2982</v>
      </c>
    </row>
    <row r="27" spans="1:10">
      <c r="A27" s="5">
        <v>26</v>
      </c>
      <c r="B27" s="5" t="s">
        <v>1432</v>
      </c>
      <c r="C27" s="5" t="s">
        <v>168</v>
      </c>
      <c r="D27" s="5" t="s">
        <v>1540</v>
      </c>
      <c r="E27" s="5" t="s">
        <v>1541</v>
      </c>
      <c r="F27" s="5" t="s">
        <v>1542</v>
      </c>
      <c r="G27" s="5" t="s">
        <v>1501</v>
      </c>
      <c r="H27" s="5" t="s">
        <v>1543</v>
      </c>
      <c r="J27" s="5" t="s">
        <v>2982</v>
      </c>
    </row>
    <row r="28" spans="1:10">
      <c r="A28" s="5">
        <v>27</v>
      </c>
      <c r="B28" s="5" t="s">
        <v>1432</v>
      </c>
      <c r="C28" s="5" t="s">
        <v>168</v>
      </c>
      <c r="D28" s="5" t="s">
        <v>1544</v>
      </c>
      <c r="E28" s="5" t="s">
        <v>1545</v>
      </c>
      <c r="F28" s="5" t="s">
        <v>1546</v>
      </c>
      <c r="G28" s="5" t="s">
        <v>1454</v>
      </c>
      <c r="H28" s="5" t="s">
        <v>1547</v>
      </c>
      <c r="J28" s="5" t="s">
        <v>2982</v>
      </c>
    </row>
    <row r="29" spans="1:10">
      <c r="A29" s="5">
        <v>28</v>
      </c>
      <c r="B29" s="5" t="s">
        <v>1432</v>
      </c>
      <c r="C29" s="5" t="s">
        <v>168</v>
      </c>
      <c r="D29" s="5" t="s">
        <v>1548</v>
      </c>
      <c r="E29" s="5" t="s">
        <v>1549</v>
      </c>
      <c r="F29" s="5" t="s">
        <v>1550</v>
      </c>
      <c r="G29" s="5" t="s">
        <v>1551</v>
      </c>
      <c r="H29" s="5" t="s">
        <v>1552</v>
      </c>
      <c r="J29" s="5" t="s">
        <v>2982</v>
      </c>
    </row>
    <row r="30" spans="1:10">
      <c r="A30" s="5">
        <v>29</v>
      </c>
      <c r="B30" s="5" t="s">
        <v>1432</v>
      </c>
      <c r="C30" s="5" t="s">
        <v>168</v>
      </c>
      <c r="D30" s="5" t="s">
        <v>1553</v>
      </c>
      <c r="E30" s="5" t="s">
        <v>1554</v>
      </c>
      <c r="F30" s="5" t="s">
        <v>1555</v>
      </c>
      <c r="G30" s="5" t="s">
        <v>1556</v>
      </c>
      <c r="H30" s="5" t="s">
        <v>1557</v>
      </c>
      <c r="J30" s="5" t="s">
        <v>2982</v>
      </c>
    </row>
    <row r="31" spans="1:10">
      <c r="A31" s="5">
        <v>30</v>
      </c>
      <c r="B31" s="5" t="s">
        <v>1432</v>
      </c>
      <c r="C31" s="5" t="s">
        <v>168</v>
      </c>
      <c r="D31" s="5" t="s">
        <v>1558</v>
      </c>
      <c r="E31" s="5" t="s">
        <v>1559</v>
      </c>
      <c r="F31" s="5" t="s">
        <v>1486</v>
      </c>
      <c r="G31" s="5" t="s">
        <v>1501</v>
      </c>
      <c r="J31" s="5" t="s">
        <v>2982</v>
      </c>
    </row>
    <row r="32" spans="1:10">
      <c r="A32" s="5">
        <v>31</v>
      </c>
      <c r="B32" s="5" t="s">
        <v>1432</v>
      </c>
      <c r="C32" s="5" t="s">
        <v>168</v>
      </c>
      <c r="D32" s="5" t="s">
        <v>1560</v>
      </c>
      <c r="E32" s="5" t="s">
        <v>1561</v>
      </c>
      <c r="F32" s="5" t="s">
        <v>1562</v>
      </c>
      <c r="G32" s="5" t="s">
        <v>1449</v>
      </c>
      <c r="H32" s="5" t="s">
        <v>1563</v>
      </c>
      <c r="J32" s="5" t="s">
        <v>2982</v>
      </c>
    </row>
    <row r="33" spans="1:10">
      <c r="A33" s="5">
        <v>32</v>
      </c>
      <c r="B33" s="5" t="s">
        <v>1432</v>
      </c>
      <c r="C33" s="5" t="s">
        <v>168</v>
      </c>
      <c r="D33" s="5" t="s">
        <v>1564</v>
      </c>
      <c r="E33" s="5" t="s">
        <v>1565</v>
      </c>
      <c r="F33" s="5" t="s">
        <v>1566</v>
      </c>
      <c r="G33" s="5" t="s">
        <v>1567</v>
      </c>
      <c r="H33" s="5" t="s">
        <v>1568</v>
      </c>
      <c r="J33" s="5" t="s">
        <v>2982</v>
      </c>
    </row>
    <row r="34" spans="1:10">
      <c r="A34" s="5">
        <v>33</v>
      </c>
      <c r="B34" s="5" t="s">
        <v>1432</v>
      </c>
      <c r="C34" s="5" t="s">
        <v>168</v>
      </c>
      <c r="D34" s="5" t="s">
        <v>1569</v>
      </c>
      <c r="E34" s="5" t="s">
        <v>1570</v>
      </c>
      <c r="F34" s="5" t="s">
        <v>1571</v>
      </c>
      <c r="G34" s="5" t="s">
        <v>1572</v>
      </c>
      <c r="H34" s="5" t="s">
        <v>1573</v>
      </c>
      <c r="J34" s="5" t="s">
        <v>2982</v>
      </c>
    </row>
    <row r="35" spans="1:10">
      <c r="A35" s="5">
        <v>34</v>
      </c>
      <c r="B35" s="5" t="s">
        <v>1432</v>
      </c>
      <c r="C35" s="5" t="s">
        <v>168</v>
      </c>
      <c r="D35" s="5" t="s">
        <v>1574</v>
      </c>
      <c r="E35" s="5" t="s">
        <v>1575</v>
      </c>
      <c r="F35" s="5" t="s">
        <v>1576</v>
      </c>
      <c r="G35" s="5" t="s">
        <v>1577</v>
      </c>
      <c r="H35" s="5" t="s">
        <v>1578</v>
      </c>
      <c r="J35" s="5" t="s">
        <v>2982</v>
      </c>
    </row>
    <row r="36" spans="1:10">
      <c r="A36" s="5">
        <v>35</v>
      </c>
      <c r="B36" s="5" t="s">
        <v>1432</v>
      </c>
      <c r="C36" s="5" t="s">
        <v>168</v>
      </c>
      <c r="D36" s="5" t="s">
        <v>1579</v>
      </c>
      <c r="E36" s="5" t="s">
        <v>1580</v>
      </c>
      <c r="F36" s="5" t="s">
        <v>1581</v>
      </c>
      <c r="G36" s="5" t="s">
        <v>1567</v>
      </c>
      <c r="J36" s="5" t="s">
        <v>2982</v>
      </c>
    </row>
    <row r="37" spans="1:10">
      <c r="A37" s="5">
        <v>36</v>
      </c>
      <c r="B37" s="5" t="s">
        <v>1432</v>
      </c>
      <c r="C37" s="5" t="s">
        <v>168</v>
      </c>
      <c r="D37" s="5" t="s">
        <v>1582</v>
      </c>
      <c r="E37" s="5" t="s">
        <v>1583</v>
      </c>
      <c r="F37" s="5" t="s">
        <v>1584</v>
      </c>
      <c r="G37" s="5" t="s">
        <v>1551</v>
      </c>
      <c r="H37" s="5" t="s">
        <v>1585</v>
      </c>
      <c r="J37" s="5" t="s">
        <v>2982</v>
      </c>
    </row>
    <row r="38" spans="1:10">
      <c r="A38" s="5">
        <v>37</v>
      </c>
      <c r="B38" s="5" t="s">
        <v>1432</v>
      </c>
      <c r="C38" s="5" t="s">
        <v>168</v>
      </c>
      <c r="D38" s="5" t="s">
        <v>1586</v>
      </c>
      <c r="E38" s="5" t="s">
        <v>1587</v>
      </c>
      <c r="F38" s="5" t="s">
        <v>1588</v>
      </c>
      <c r="G38" s="5" t="s">
        <v>1589</v>
      </c>
      <c r="H38" s="5" t="s">
        <v>1590</v>
      </c>
      <c r="J38" s="5" t="s">
        <v>2982</v>
      </c>
    </row>
    <row r="39" spans="1:10">
      <c r="A39" s="5">
        <v>38</v>
      </c>
      <c r="B39" s="5" t="s">
        <v>1432</v>
      </c>
      <c r="C39" s="5" t="s">
        <v>168</v>
      </c>
      <c r="D39" s="5" t="s">
        <v>1591</v>
      </c>
      <c r="E39" s="5" t="s">
        <v>1592</v>
      </c>
      <c r="F39" s="5" t="s">
        <v>1593</v>
      </c>
      <c r="G39" s="5" t="s">
        <v>1594</v>
      </c>
      <c r="J39" s="5" t="s">
        <v>2982</v>
      </c>
    </row>
    <row r="40" spans="1:10">
      <c r="A40" s="5">
        <v>39</v>
      </c>
      <c r="B40" s="5" t="s">
        <v>1432</v>
      </c>
      <c r="C40" s="5" t="s">
        <v>168</v>
      </c>
      <c r="D40" s="5" t="s">
        <v>1595</v>
      </c>
      <c r="E40" s="5" t="s">
        <v>1596</v>
      </c>
      <c r="F40" s="5" t="s">
        <v>1597</v>
      </c>
      <c r="G40" s="5" t="s">
        <v>1598</v>
      </c>
      <c r="H40" s="5" t="s">
        <v>1599</v>
      </c>
      <c r="J40" s="5" t="s">
        <v>2982</v>
      </c>
    </row>
    <row r="41" spans="1:10">
      <c r="A41" s="5">
        <v>40</v>
      </c>
      <c r="B41" s="5" t="s">
        <v>1432</v>
      </c>
      <c r="C41" s="5" t="s">
        <v>168</v>
      </c>
      <c r="D41" s="5" t="s">
        <v>1600</v>
      </c>
      <c r="E41" s="5" t="s">
        <v>1601</v>
      </c>
      <c r="F41" s="5" t="s">
        <v>1602</v>
      </c>
      <c r="G41" s="5" t="s">
        <v>1603</v>
      </c>
      <c r="H41" s="5" t="s">
        <v>1599</v>
      </c>
      <c r="J41" s="5" t="s">
        <v>2982</v>
      </c>
    </row>
    <row r="42" spans="1:10">
      <c r="A42" s="5">
        <v>41</v>
      </c>
      <c r="B42" s="5" t="s">
        <v>1432</v>
      </c>
      <c r="C42" s="5" t="s">
        <v>168</v>
      </c>
      <c r="D42" s="5" t="s">
        <v>1604</v>
      </c>
      <c r="E42" s="5" t="s">
        <v>1605</v>
      </c>
      <c r="F42" s="5" t="s">
        <v>1606</v>
      </c>
      <c r="G42" s="5" t="s">
        <v>1607</v>
      </c>
      <c r="H42" s="5" t="s">
        <v>1608</v>
      </c>
      <c r="J42" s="5" t="s">
        <v>2982</v>
      </c>
    </row>
    <row r="43" spans="1:10">
      <c r="A43" s="5">
        <v>42</v>
      </c>
      <c r="B43" s="5" t="s">
        <v>1432</v>
      </c>
      <c r="C43" s="5" t="s">
        <v>168</v>
      </c>
      <c r="D43" s="5" t="s">
        <v>1609</v>
      </c>
      <c r="E43" s="5" t="s">
        <v>1610</v>
      </c>
      <c r="F43" s="5" t="s">
        <v>1611</v>
      </c>
      <c r="G43" s="5" t="s">
        <v>1612</v>
      </c>
      <c r="H43" s="5" t="s">
        <v>1613</v>
      </c>
      <c r="J43" s="5" t="s">
        <v>2982</v>
      </c>
    </row>
    <row r="44" spans="1:10">
      <c r="A44" s="5">
        <v>43</v>
      </c>
      <c r="B44" s="5" t="s">
        <v>1432</v>
      </c>
      <c r="C44" s="5" t="s">
        <v>168</v>
      </c>
      <c r="D44" s="5" t="s">
        <v>1614</v>
      </c>
      <c r="E44" s="5" t="s">
        <v>1615</v>
      </c>
      <c r="F44" s="5" t="s">
        <v>1616</v>
      </c>
      <c r="G44" s="5" t="s">
        <v>1617</v>
      </c>
      <c r="H44" s="5" t="s">
        <v>1618</v>
      </c>
      <c r="J44" s="5" t="s">
        <v>2982</v>
      </c>
    </row>
    <row r="45" spans="1:10">
      <c r="A45" s="5">
        <v>44</v>
      </c>
      <c r="B45" s="5" t="s">
        <v>1432</v>
      </c>
      <c r="C45" s="5" t="s">
        <v>168</v>
      </c>
      <c r="D45" s="5" t="s">
        <v>1619</v>
      </c>
      <c r="E45" s="5" t="s">
        <v>1620</v>
      </c>
      <c r="F45" s="5" t="s">
        <v>1621</v>
      </c>
      <c r="G45" s="5" t="s">
        <v>1622</v>
      </c>
      <c r="H45" s="5" t="s">
        <v>1623</v>
      </c>
      <c r="J45" s="5" t="s">
        <v>2982</v>
      </c>
    </row>
    <row r="46" spans="1:10">
      <c r="A46" s="5">
        <v>45</v>
      </c>
      <c r="B46" s="5" t="s">
        <v>1432</v>
      </c>
      <c r="C46" s="5" t="s">
        <v>168</v>
      </c>
      <c r="D46" s="5" t="s">
        <v>1624</v>
      </c>
      <c r="E46" s="5" t="s">
        <v>1625</v>
      </c>
      <c r="F46" s="5" t="s">
        <v>1626</v>
      </c>
      <c r="G46" s="5" t="s">
        <v>1501</v>
      </c>
      <c r="H46" s="5" t="s">
        <v>1627</v>
      </c>
      <c r="J46" s="5" t="s">
        <v>2982</v>
      </c>
    </row>
    <row r="47" spans="1:10">
      <c r="A47" s="5">
        <v>46</v>
      </c>
      <c r="B47" s="5" t="s">
        <v>1432</v>
      </c>
      <c r="C47" s="5" t="s">
        <v>168</v>
      </c>
      <c r="D47" s="5" t="s">
        <v>1628</v>
      </c>
      <c r="E47" s="5" t="s">
        <v>1629</v>
      </c>
      <c r="F47" s="5" t="s">
        <v>1630</v>
      </c>
      <c r="G47" s="5" t="s">
        <v>1631</v>
      </c>
      <c r="H47" s="5" t="s">
        <v>1632</v>
      </c>
      <c r="J47" s="5" t="s">
        <v>2982</v>
      </c>
    </row>
    <row r="48" spans="1:10">
      <c r="A48" s="5">
        <v>47</v>
      </c>
      <c r="B48" s="5" t="s">
        <v>1432</v>
      </c>
      <c r="C48" s="5" t="s">
        <v>168</v>
      </c>
      <c r="D48" s="5" t="s">
        <v>1633</v>
      </c>
      <c r="E48" s="5" t="s">
        <v>1634</v>
      </c>
      <c r="F48" s="5" t="s">
        <v>1635</v>
      </c>
      <c r="G48" s="5" t="s">
        <v>1636</v>
      </c>
      <c r="H48" s="5" t="s">
        <v>1637</v>
      </c>
      <c r="J48" s="5" t="s">
        <v>2982</v>
      </c>
    </row>
    <row r="49" spans="1:10">
      <c r="A49" s="5">
        <v>48</v>
      </c>
      <c r="B49" s="5" t="s">
        <v>1432</v>
      </c>
      <c r="C49" s="5" t="s">
        <v>168</v>
      </c>
      <c r="D49" s="5" t="s">
        <v>1638</v>
      </c>
      <c r="E49" s="5" t="s">
        <v>1639</v>
      </c>
      <c r="F49" s="5" t="s">
        <v>1640</v>
      </c>
      <c r="G49" s="5" t="s">
        <v>1487</v>
      </c>
      <c r="J49" s="5" t="s">
        <v>2982</v>
      </c>
    </row>
    <row r="50" spans="1:10">
      <c r="A50" s="5">
        <v>49</v>
      </c>
      <c r="B50" s="5" t="s">
        <v>1432</v>
      </c>
      <c r="C50" s="5" t="s">
        <v>168</v>
      </c>
      <c r="D50" s="5" t="s">
        <v>1641</v>
      </c>
      <c r="E50" s="5" t="s">
        <v>1642</v>
      </c>
      <c r="F50" s="5" t="s">
        <v>1643</v>
      </c>
      <c r="G50" s="5" t="s">
        <v>1454</v>
      </c>
      <c r="H50" s="5" t="s">
        <v>1644</v>
      </c>
      <c r="J50" s="5" t="s">
        <v>2982</v>
      </c>
    </row>
    <row r="51" spans="1:10">
      <c r="A51" s="5">
        <v>50</v>
      </c>
      <c r="B51" s="5" t="s">
        <v>1432</v>
      </c>
      <c r="C51" s="5" t="s">
        <v>168</v>
      </c>
      <c r="D51" s="5" t="s">
        <v>1645</v>
      </c>
      <c r="E51" s="5" t="s">
        <v>1646</v>
      </c>
      <c r="F51" s="5" t="s">
        <v>1647</v>
      </c>
      <c r="G51" s="5" t="s">
        <v>1648</v>
      </c>
      <c r="H51" s="5" t="s">
        <v>1649</v>
      </c>
      <c r="J51" s="5" t="s">
        <v>2982</v>
      </c>
    </row>
    <row r="52" spans="1:10">
      <c r="A52" s="5">
        <v>51</v>
      </c>
      <c r="B52" s="5" t="s">
        <v>1432</v>
      </c>
      <c r="C52" s="5" t="s">
        <v>168</v>
      </c>
      <c r="D52" s="5" t="s">
        <v>1650</v>
      </c>
      <c r="E52" s="5" t="s">
        <v>1651</v>
      </c>
      <c r="F52" s="5" t="s">
        <v>1652</v>
      </c>
      <c r="G52" s="5" t="s">
        <v>1653</v>
      </c>
      <c r="H52" s="5" t="s">
        <v>1654</v>
      </c>
      <c r="J52" s="5" t="s">
        <v>2982</v>
      </c>
    </row>
    <row r="53" spans="1:10">
      <c r="A53" s="5">
        <v>52</v>
      </c>
      <c r="B53" s="5" t="s">
        <v>1432</v>
      </c>
      <c r="C53" s="5" t="s">
        <v>168</v>
      </c>
      <c r="D53" s="5" t="s">
        <v>1655</v>
      </c>
      <c r="E53" s="5" t="s">
        <v>1656</v>
      </c>
      <c r="F53" s="5" t="s">
        <v>1657</v>
      </c>
      <c r="G53" s="5" t="s">
        <v>1658</v>
      </c>
      <c r="H53" s="5" t="s">
        <v>1659</v>
      </c>
      <c r="J53" s="5" t="s">
        <v>2982</v>
      </c>
    </row>
    <row r="54" spans="1:10">
      <c r="A54" s="5">
        <v>53</v>
      </c>
      <c r="B54" s="5" t="s">
        <v>1432</v>
      </c>
      <c r="C54" s="5" t="s">
        <v>168</v>
      </c>
      <c r="D54" s="5" t="s">
        <v>1660</v>
      </c>
      <c r="E54" s="5" t="s">
        <v>1661</v>
      </c>
      <c r="F54" s="5" t="s">
        <v>1662</v>
      </c>
      <c r="G54" s="5" t="s">
        <v>1663</v>
      </c>
      <c r="J54" s="5" t="s">
        <v>2982</v>
      </c>
    </row>
    <row r="55" spans="1:10">
      <c r="A55" s="5">
        <v>54</v>
      </c>
      <c r="B55" s="5" t="s">
        <v>1432</v>
      </c>
      <c r="C55" s="5" t="s">
        <v>168</v>
      </c>
      <c r="D55" s="5" t="s">
        <v>1664</v>
      </c>
      <c r="E55" s="5" t="s">
        <v>1665</v>
      </c>
      <c r="F55" s="5" t="s">
        <v>1666</v>
      </c>
      <c r="G55" s="5" t="s">
        <v>1551</v>
      </c>
      <c r="J55" s="5" t="s">
        <v>2982</v>
      </c>
    </row>
    <row r="56" spans="1:10">
      <c r="A56" s="5">
        <v>55</v>
      </c>
      <c r="B56" s="5" t="s">
        <v>1432</v>
      </c>
      <c r="C56" s="5" t="s">
        <v>168</v>
      </c>
      <c r="D56" s="5" t="s">
        <v>1667</v>
      </c>
      <c r="E56" s="5" t="s">
        <v>1668</v>
      </c>
      <c r="F56" s="5" t="s">
        <v>1669</v>
      </c>
      <c r="G56" s="5" t="s">
        <v>1670</v>
      </c>
      <c r="H56" s="5" t="s">
        <v>1671</v>
      </c>
      <c r="J56" s="5" t="s">
        <v>2982</v>
      </c>
    </row>
    <row r="57" spans="1:10">
      <c r="A57" s="5">
        <v>56</v>
      </c>
      <c r="B57" s="5" t="s">
        <v>1432</v>
      </c>
      <c r="C57" s="5" t="s">
        <v>168</v>
      </c>
      <c r="D57" s="5" t="s">
        <v>1672</v>
      </c>
      <c r="E57" s="5" t="s">
        <v>1673</v>
      </c>
      <c r="F57" s="5" t="s">
        <v>1674</v>
      </c>
      <c r="G57" s="5" t="s">
        <v>1675</v>
      </c>
      <c r="H57" s="5" t="s">
        <v>1676</v>
      </c>
      <c r="J57" s="5" t="s">
        <v>2982</v>
      </c>
    </row>
    <row r="58" spans="1:10">
      <c r="A58" s="5">
        <v>57</v>
      </c>
      <c r="B58" s="5" t="s">
        <v>1432</v>
      </c>
      <c r="C58" s="5" t="s">
        <v>168</v>
      </c>
      <c r="D58" s="5" t="s">
        <v>1677</v>
      </c>
      <c r="E58" s="5" t="s">
        <v>1678</v>
      </c>
      <c r="F58" s="5" t="s">
        <v>1679</v>
      </c>
      <c r="G58" s="5" t="s">
        <v>1680</v>
      </c>
      <c r="H58" s="5" t="s">
        <v>1681</v>
      </c>
      <c r="J58" s="5" t="s">
        <v>2982</v>
      </c>
    </row>
    <row r="59" spans="1:10">
      <c r="A59" s="5">
        <v>58</v>
      </c>
      <c r="B59" s="5" t="s">
        <v>1432</v>
      </c>
      <c r="C59" s="5" t="s">
        <v>168</v>
      </c>
      <c r="D59" s="5" t="s">
        <v>1682</v>
      </c>
      <c r="E59" s="5" t="s">
        <v>1683</v>
      </c>
      <c r="F59" s="5" t="s">
        <v>1684</v>
      </c>
      <c r="G59" s="5" t="s">
        <v>1685</v>
      </c>
      <c r="J59" s="5" t="s">
        <v>2982</v>
      </c>
    </row>
    <row r="60" spans="1:10">
      <c r="A60" s="5">
        <v>59</v>
      </c>
      <c r="B60" s="5" t="s">
        <v>1432</v>
      </c>
      <c r="C60" s="5" t="s">
        <v>168</v>
      </c>
      <c r="D60" s="5" t="s">
        <v>1686</v>
      </c>
      <c r="E60" s="5" t="s">
        <v>1687</v>
      </c>
      <c r="F60" s="5" t="s">
        <v>1688</v>
      </c>
      <c r="G60" s="5" t="s">
        <v>1685</v>
      </c>
      <c r="H60" s="5" t="s">
        <v>1689</v>
      </c>
      <c r="J60" s="5" t="s">
        <v>2982</v>
      </c>
    </row>
    <row r="61" spans="1:10">
      <c r="A61" s="5">
        <v>60</v>
      </c>
      <c r="B61" s="5" t="s">
        <v>1432</v>
      </c>
      <c r="C61" s="5" t="s">
        <v>168</v>
      </c>
      <c r="D61" s="5" t="s">
        <v>1690</v>
      </c>
      <c r="E61" s="5" t="s">
        <v>1691</v>
      </c>
      <c r="F61" s="5" t="s">
        <v>1692</v>
      </c>
      <c r="G61" s="5" t="s">
        <v>1693</v>
      </c>
      <c r="H61" s="5" t="s">
        <v>1681</v>
      </c>
      <c r="I61" s="5" t="s">
        <v>1694</v>
      </c>
      <c r="J61" s="5" t="s">
        <v>2982</v>
      </c>
    </row>
    <row r="62" spans="1:10">
      <c r="A62" s="5">
        <v>61</v>
      </c>
      <c r="B62" s="5" t="s">
        <v>1432</v>
      </c>
      <c r="C62" s="5" t="s">
        <v>168</v>
      </c>
      <c r="D62" s="5" t="s">
        <v>1695</v>
      </c>
      <c r="E62" s="5" t="s">
        <v>1696</v>
      </c>
      <c r="F62" s="5" t="s">
        <v>1697</v>
      </c>
      <c r="G62" s="5" t="s">
        <v>1698</v>
      </c>
      <c r="H62" s="5" t="s">
        <v>1699</v>
      </c>
      <c r="J62" s="5" t="s">
        <v>2982</v>
      </c>
    </row>
    <row r="63" spans="1:10">
      <c r="A63" s="5">
        <v>62</v>
      </c>
      <c r="B63" s="5" t="s">
        <v>1432</v>
      </c>
      <c r="C63" s="5" t="s">
        <v>168</v>
      </c>
      <c r="D63" s="5" t="s">
        <v>1700</v>
      </c>
      <c r="E63" s="5" t="s">
        <v>1701</v>
      </c>
      <c r="F63" s="5" t="s">
        <v>1702</v>
      </c>
      <c r="G63" s="5" t="s">
        <v>1703</v>
      </c>
      <c r="H63" s="5" t="s">
        <v>1704</v>
      </c>
      <c r="J63" s="5" t="s">
        <v>2982</v>
      </c>
    </row>
    <row r="64" spans="1:10">
      <c r="A64" s="5">
        <v>63</v>
      </c>
      <c r="B64" s="5" t="s">
        <v>1432</v>
      </c>
      <c r="C64" s="5" t="s">
        <v>168</v>
      </c>
      <c r="D64" s="5" t="s">
        <v>1705</v>
      </c>
      <c r="E64" s="5" t="s">
        <v>1706</v>
      </c>
      <c r="F64" s="5" t="s">
        <v>1707</v>
      </c>
      <c r="G64" s="5" t="s">
        <v>1703</v>
      </c>
      <c r="H64" s="5" t="s">
        <v>1708</v>
      </c>
      <c r="J64" s="5" t="s">
        <v>2982</v>
      </c>
    </row>
    <row r="65" spans="1:10">
      <c r="A65" s="5">
        <v>64</v>
      </c>
      <c r="B65" s="5" t="s">
        <v>1432</v>
      </c>
      <c r="C65" s="5" t="s">
        <v>168</v>
      </c>
      <c r="D65" s="5" t="s">
        <v>1709</v>
      </c>
      <c r="E65" s="5" t="s">
        <v>1710</v>
      </c>
      <c r="F65" s="5" t="s">
        <v>1711</v>
      </c>
      <c r="G65" s="5" t="s">
        <v>1703</v>
      </c>
      <c r="H65" s="5" t="s">
        <v>1712</v>
      </c>
      <c r="J65" s="5" t="s">
        <v>2982</v>
      </c>
    </row>
    <row r="66" spans="1:10">
      <c r="A66" s="5">
        <v>65</v>
      </c>
      <c r="B66" s="5" t="s">
        <v>1432</v>
      </c>
      <c r="C66" s="5" t="s">
        <v>168</v>
      </c>
      <c r="D66" s="5" t="s">
        <v>1713</v>
      </c>
      <c r="E66" s="5" t="s">
        <v>1714</v>
      </c>
      <c r="F66" s="5" t="s">
        <v>1715</v>
      </c>
      <c r="G66" s="5" t="s">
        <v>1703</v>
      </c>
      <c r="H66" s="5" t="s">
        <v>1716</v>
      </c>
      <c r="J66" s="5" t="s">
        <v>2982</v>
      </c>
    </row>
    <row r="67" spans="1:10">
      <c r="A67" s="5">
        <v>66</v>
      </c>
      <c r="B67" s="5" t="s">
        <v>1432</v>
      </c>
      <c r="C67" s="5" t="s">
        <v>168</v>
      </c>
      <c r="D67" s="5" t="s">
        <v>1717</v>
      </c>
      <c r="E67" s="5" t="s">
        <v>1718</v>
      </c>
      <c r="F67" s="5" t="s">
        <v>1719</v>
      </c>
      <c r="G67" s="5" t="s">
        <v>1703</v>
      </c>
      <c r="H67" s="5" t="s">
        <v>1681</v>
      </c>
      <c r="J67" s="5" t="s">
        <v>2982</v>
      </c>
    </row>
    <row r="68" spans="1:10">
      <c r="A68" s="5">
        <v>67</v>
      </c>
      <c r="B68" s="5" t="s">
        <v>1432</v>
      </c>
      <c r="C68" s="5" t="s">
        <v>168</v>
      </c>
      <c r="D68" s="5" t="s">
        <v>1720</v>
      </c>
      <c r="E68" s="5" t="s">
        <v>1721</v>
      </c>
      <c r="F68" s="5" t="s">
        <v>1722</v>
      </c>
      <c r="G68" s="5" t="s">
        <v>1703</v>
      </c>
      <c r="J68" s="5" t="s">
        <v>2982</v>
      </c>
    </row>
    <row r="69" spans="1:10">
      <c r="A69" s="5">
        <v>68</v>
      </c>
      <c r="B69" s="5" t="s">
        <v>1432</v>
      </c>
      <c r="C69" s="5" t="s">
        <v>168</v>
      </c>
      <c r="D69" s="5" t="s">
        <v>1723</v>
      </c>
      <c r="E69" s="5" t="s">
        <v>1724</v>
      </c>
      <c r="F69" s="5" t="s">
        <v>1725</v>
      </c>
      <c r="G69" s="5" t="s">
        <v>1703</v>
      </c>
      <c r="H69" s="5" t="s">
        <v>1726</v>
      </c>
      <c r="J69" s="5" t="s">
        <v>2982</v>
      </c>
    </row>
    <row r="70" spans="1:10">
      <c r="A70" s="5">
        <v>69</v>
      </c>
      <c r="B70" s="5" t="s">
        <v>1432</v>
      </c>
      <c r="C70" s="5" t="s">
        <v>168</v>
      </c>
      <c r="D70" s="5" t="s">
        <v>1727</v>
      </c>
      <c r="E70" s="5" t="s">
        <v>1728</v>
      </c>
      <c r="F70" s="5" t="s">
        <v>1729</v>
      </c>
      <c r="G70" s="5" t="s">
        <v>1730</v>
      </c>
      <c r="H70" s="5" t="s">
        <v>1731</v>
      </c>
      <c r="J70" s="5" t="s">
        <v>2982</v>
      </c>
    </row>
    <row r="71" spans="1:10">
      <c r="A71" s="5">
        <v>70</v>
      </c>
      <c r="B71" s="5" t="s">
        <v>1432</v>
      </c>
      <c r="C71" s="5" t="s">
        <v>168</v>
      </c>
      <c r="D71" s="5" t="s">
        <v>1732</v>
      </c>
      <c r="E71" s="5" t="s">
        <v>1733</v>
      </c>
      <c r="F71" s="5" t="s">
        <v>1734</v>
      </c>
      <c r="G71" s="5" t="s">
        <v>1735</v>
      </c>
      <c r="J71" s="5" t="s">
        <v>2982</v>
      </c>
    </row>
    <row r="72" spans="1:10">
      <c r="A72" s="5">
        <v>71</v>
      </c>
      <c r="B72" s="5" t="s">
        <v>1432</v>
      </c>
      <c r="C72" s="5" t="s">
        <v>168</v>
      </c>
      <c r="D72" s="5" t="s">
        <v>1736</v>
      </c>
      <c r="E72" s="5" t="s">
        <v>1737</v>
      </c>
      <c r="F72" s="5" t="s">
        <v>1738</v>
      </c>
      <c r="G72" s="5" t="s">
        <v>1739</v>
      </c>
      <c r="H72" s="5" t="s">
        <v>1740</v>
      </c>
      <c r="J72" s="5" t="s">
        <v>2982</v>
      </c>
    </row>
    <row r="73" spans="1:10">
      <c r="A73" s="5">
        <v>72</v>
      </c>
      <c r="B73" s="5" t="s">
        <v>1432</v>
      </c>
      <c r="C73" s="5" t="s">
        <v>168</v>
      </c>
      <c r="D73" s="5" t="s">
        <v>1741</v>
      </c>
      <c r="E73" s="5" t="s">
        <v>1742</v>
      </c>
      <c r="F73" s="5" t="s">
        <v>1743</v>
      </c>
      <c r="G73" s="5" t="s">
        <v>1551</v>
      </c>
      <c r="H73" s="5" t="s">
        <v>1744</v>
      </c>
      <c r="J73" s="5" t="s">
        <v>2982</v>
      </c>
    </row>
    <row r="74" spans="1:10">
      <c r="A74" s="5">
        <v>73</v>
      </c>
      <c r="B74" s="5" t="s">
        <v>1432</v>
      </c>
      <c r="C74" s="5" t="s">
        <v>168</v>
      </c>
      <c r="D74" s="5" t="s">
        <v>1745</v>
      </c>
      <c r="E74" s="5" t="s">
        <v>1746</v>
      </c>
      <c r="F74" s="5" t="s">
        <v>1747</v>
      </c>
      <c r="G74" s="5" t="s">
        <v>1739</v>
      </c>
      <c r="H74" s="5" t="s">
        <v>1748</v>
      </c>
      <c r="J74" s="5" t="s">
        <v>2982</v>
      </c>
    </row>
    <row r="75" spans="1:10">
      <c r="A75" s="5">
        <v>74</v>
      </c>
      <c r="B75" s="5" t="s">
        <v>1432</v>
      </c>
      <c r="C75" s="5" t="s">
        <v>168</v>
      </c>
      <c r="D75" s="5" t="s">
        <v>1749</v>
      </c>
      <c r="E75" s="5" t="s">
        <v>1750</v>
      </c>
      <c r="F75" s="5" t="s">
        <v>1751</v>
      </c>
      <c r="G75" s="5" t="s">
        <v>1685</v>
      </c>
      <c r="H75" s="5" t="s">
        <v>1752</v>
      </c>
      <c r="J75" s="5" t="s">
        <v>2982</v>
      </c>
    </row>
    <row r="76" spans="1:10">
      <c r="A76" s="5">
        <v>75</v>
      </c>
      <c r="B76" s="5" t="s">
        <v>1432</v>
      </c>
      <c r="C76" s="5" t="s">
        <v>168</v>
      </c>
      <c r="D76" s="5" t="s">
        <v>1753</v>
      </c>
      <c r="E76" s="5" t="s">
        <v>1754</v>
      </c>
      <c r="F76" s="5" t="s">
        <v>1755</v>
      </c>
      <c r="G76" s="5" t="s">
        <v>1445</v>
      </c>
      <c r="I76" s="5" t="s">
        <v>1694</v>
      </c>
      <c r="J76" s="5" t="s">
        <v>2982</v>
      </c>
    </row>
    <row r="77" spans="1:10">
      <c r="A77" s="5">
        <v>76</v>
      </c>
      <c r="B77" s="5" t="s">
        <v>1432</v>
      </c>
      <c r="C77" s="5" t="s">
        <v>168</v>
      </c>
      <c r="D77" s="5" t="s">
        <v>1756</v>
      </c>
      <c r="E77" s="5" t="s">
        <v>1757</v>
      </c>
      <c r="F77" s="5" t="s">
        <v>1758</v>
      </c>
      <c r="G77" s="5" t="s">
        <v>1551</v>
      </c>
      <c r="H77" s="5" t="s">
        <v>1759</v>
      </c>
      <c r="J77" s="5" t="s">
        <v>2982</v>
      </c>
    </row>
    <row r="78" spans="1:10">
      <c r="A78" s="5">
        <v>77</v>
      </c>
      <c r="B78" s="5" t="s">
        <v>1432</v>
      </c>
      <c r="C78" s="5" t="s">
        <v>168</v>
      </c>
      <c r="D78" s="5" t="s">
        <v>1760</v>
      </c>
      <c r="E78" s="5" t="s">
        <v>1761</v>
      </c>
      <c r="F78" s="5" t="s">
        <v>1762</v>
      </c>
      <c r="G78" s="5" t="s">
        <v>1567</v>
      </c>
      <c r="H78" s="5" t="s">
        <v>1763</v>
      </c>
      <c r="J78" s="5" t="s">
        <v>2982</v>
      </c>
    </row>
    <row r="79" spans="1:10">
      <c r="A79" s="5">
        <v>78</v>
      </c>
      <c r="B79" s="5" t="s">
        <v>1432</v>
      </c>
      <c r="C79" s="5" t="s">
        <v>168</v>
      </c>
      <c r="D79" s="5" t="s">
        <v>1764</v>
      </c>
      <c r="E79" s="5" t="s">
        <v>1765</v>
      </c>
      <c r="F79" s="5" t="s">
        <v>1766</v>
      </c>
      <c r="G79" s="5" t="s">
        <v>1617</v>
      </c>
      <c r="H79" s="5" t="s">
        <v>1681</v>
      </c>
      <c r="I79" s="5" t="s">
        <v>1767</v>
      </c>
      <c r="J79" s="5" t="s">
        <v>2982</v>
      </c>
    </row>
    <row r="80" spans="1:10">
      <c r="A80" s="5">
        <v>79</v>
      </c>
      <c r="B80" s="5" t="s">
        <v>1432</v>
      </c>
      <c r="C80" s="5" t="s">
        <v>168</v>
      </c>
      <c r="D80" s="5" t="s">
        <v>1768</v>
      </c>
      <c r="E80" s="5" t="s">
        <v>1769</v>
      </c>
      <c r="F80" s="5" t="s">
        <v>1770</v>
      </c>
      <c r="G80" s="5" t="s">
        <v>1693</v>
      </c>
      <c r="H80" s="5" t="s">
        <v>1681</v>
      </c>
      <c r="J80" s="5" t="s">
        <v>2982</v>
      </c>
    </row>
    <row r="81" spans="1:10">
      <c r="A81" s="5">
        <v>80</v>
      </c>
      <c r="B81" s="5" t="s">
        <v>1432</v>
      </c>
      <c r="C81" s="5" t="s">
        <v>168</v>
      </c>
      <c r="D81" s="5" t="s">
        <v>1771</v>
      </c>
      <c r="E81" s="5" t="s">
        <v>1772</v>
      </c>
      <c r="F81" s="5" t="s">
        <v>1773</v>
      </c>
      <c r="G81" s="5" t="s">
        <v>1530</v>
      </c>
      <c r="H81" s="5" t="s">
        <v>1774</v>
      </c>
      <c r="J81" s="5" t="s">
        <v>2982</v>
      </c>
    </row>
    <row r="82" spans="1:10">
      <c r="A82" s="5">
        <v>81</v>
      </c>
      <c r="B82" s="5" t="s">
        <v>1432</v>
      </c>
      <c r="C82" s="5" t="s">
        <v>168</v>
      </c>
      <c r="D82" s="5" t="s">
        <v>1775</v>
      </c>
      <c r="E82" s="5" t="s">
        <v>1776</v>
      </c>
      <c r="F82" s="5" t="s">
        <v>1777</v>
      </c>
      <c r="G82" s="5" t="s">
        <v>1680</v>
      </c>
      <c r="J82" s="5" t="s">
        <v>2982</v>
      </c>
    </row>
    <row r="83" spans="1:10">
      <c r="A83" s="5">
        <v>82</v>
      </c>
      <c r="B83" s="5" t="s">
        <v>1432</v>
      </c>
      <c r="C83" s="5" t="s">
        <v>168</v>
      </c>
      <c r="D83" s="5" t="s">
        <v>1778</v>
      </c>
      <c r="E83" s="5" t="s">
        <v>1779</v>
      </c>
      <c r="F83" s="5" t="s">
        <v>1780</v>
      </c>
      <c r="G83" s="5" t="s">
        <v>1449</v>
      </c>
      <c r="H83" s="5" t="s">
        <v>1781</v>
      </c>
      <c r="J83" s="5" t="s">
        <v>2982</v>
      </c>
    </row>
    <row r="84" spans="1:10">
      <c r="A84" s="5">
        <v>83</v>
      </c>
      <c r="B84" s="5" t="s">
        <v>1432</v>
      </c>
      <c r="C84" s="5" t="s">
        <v>168</v>
      </c>
      <c r="D84" s="5" t="s">
        <v>1782</v>
      </c>
      <c r="E84" s="5" t="s">
        <v>1783</v>
      </c>
      <c r="F84" s="5" t="s">
        <v>1784</v>
      </c>
      <c r="G84" s="5" t="s">
        <v>1785</v>
      </c>
      <c r="H84" s="5" t="s">
        <v>1786</v>
      </c>
      <c r="J84" s="5" t="s">
        <v>2982</v>
      </c>
    </row>
    <row r="85" spans="1:10">
      <c r="A85" s="5">
        <v>84</v>
      </c>
      <c r="B85" s="5" t="s">
        <v>1432</v>
      </c>
      <c r="C85" s="5" t="s">
        <v>168</v>
      </c>
      <c r="D85" s="5" t="s">
        <v>1787</v>
      </c>
      <c r="E85" s="5" t="s">
        <v>1788</v>
      </c>
      <c r="F85" s="5" t="s">
        <v>1789</v>
      </c>
      <c r="G85" s="5" t="s">
        <v>1790</v>
      </c>
      <c r="H85" s="5" t="s">
        <v>1791</v>
      </c>
      <c r="J85" s="5" t="s">
        <v>2982</v>
      </c>
    </row>
    <row r="86" spans="1:10">
      <c r="A86" s="5">
        <v>85</v>
      </c>
      <c r="B86" s="5" t="s">
        <v>1432</v>
      </c>
      <c r="C86" s="5" t="s">
        <v>168</v>
      </c>
      <c r="D86" s="5" t="s">
        <v>1792</v>
      </c>
      <c r="E86" s="5" t="s">
        <v>1793</v>
      </c>
      <c r="F86" s="5" t="s">
        <v>1794</v>
      </c>
      <c r="G86" s="5" t="s">
        <v>1795</v>
      </c>
      <c r="H86" s="5" t="s">
        <v>1796</v>
      </c>
      <c r="J86" s="5" t="s">
        <v>2982</v>
      </c>
    </row>
    <row r="87" spans="1:10">
      <c r="A87" s="5">
        <v>86</v>
      </c>
      <c r="B87" s="5" t="s">
        <v>1432</v>
      </c>
      <c r="C87" s="5" t="s">
        <v>168</v>
      </c>
      <c r="D87" s="5" t="s">
        <v>1797</v>
      </c>
      <c r="E87" s="5" t="s">
        <v>1798</v>
      </c>
      <c r="F87" s="5" t="s">
        <v>1799</v>
      </c>
      <c r="G87" s="5" t="s">
        <v>1567</v>
      </c>
      <c r="H87" s="5" t="s">
        <v>1800</v>
      </c>
      <c r="J87" s="5" t="s">
        <v>2982</v>
      </c>
    </row>
    <row r="88" spans="1:10">
      <c r="A88" s="5">
        <v>87</v>
      </c>
      <c r="B88" s="5" t="s">
        <v>1432</v>
      </c>
      <c r="C88" s="5" t="s">
        <v>168</v>
      </c>
      <c r="D88" s="5" t="s">
        <v>1801</v>
      </c>
      <c r="E88" s="5" t="s">
        <v>1802</v>
      </c>
      <c r="F88" s="5" t="s">
        <v>1773</v>
      </c>
      <c r="G88" s="5" t="s">
        <v>1551</v>
      </c>
      <c r="J88" s="5" t="s">
        <v>2982</v>
      </c>
    </row>
    <row r="89" spans="1:10">
      <c r="A89" s="5">
        <v>88</v>
      </c>
      <c r="B89" s="5" t="s">
        <v>1432</v>
      </c>
      <c r="C89" s="5" t="s">
        <v>168</v>
      </c>
      <c r="D89" s="5" t="s">
        <v>1803</v>
      </c>
      <c r="E89" s="5" t="s">
        <v>1804</v>
      </c>
      <c r="F89" s="5" t="s">
        <v>1805</v>
      </c>
      <c r="G89" s="5" t="s">
        <v>1471</v>
      </c>
      <c r="J89" s="5" t="s">
        <v>2982</v>
      </c>
    </row>
    <row r="90" spans="1:10">
      <c r="A90" s="5">
        <v>89</v>
      </c>
      <c r="B90" s="5" t="s">
        <v>1432</v>
      </c>
      <c r="C90" s="5" t="s">
        <v>168</v>
      </c>
      <c r="D90" s="5" t="s">
        <v>1806</v>
      </c>
      <c r="E90" s="5" t="s">
        <v>1807</v>
      </c>
      <c r="F90" s="5" t="s">
        <v>1808</v>
      </c>
      <c r="G90" s="5" t="s">
        <v>1567</v>
      </c>
      <c r="H90" s="5" t="s">
        <v>1809</v>
      </c>
      <c r="J90" s="5" t="s">
        <v>2982</v>
      </c>
    </row>
    <row r="91" spans="1:10">
      <c r="A91" s="5">
        <v>90</v>
      </c>
      <c r="B91" s="5" t="s">
        <v>1432</v>
      </c>
      <c r="C91" s="5" t="s">
        <v>168</v>
      </c>
      <c r="D91" s="5" t="s">
        <v>1810</v>
      </c>
      <c r="E91" s="5" t="s">
        <v>1811</v>
      </c>
      <c r="F91" s="5" t="s">
        <v>1812</v>
      </c>
      <c r="G91" s="5" t="s">
        <v>1449</v>
      </c>
      <c r="J91" s="5" t="s">
        <v>2982</v>
      </c>
    </row>
    <row r="92" spans="1:10">
      <c r="A92" s="5">
        <v>91</v>
      </c>
      <c r="B92" s="5" t="s">
        <v>1432</v>
      </c>
      <c r="C92" s="5" t="s">
        <v>168</v>
      </c>
      <c r="D92" s="5" t="s">
        <v>1813</v>
      </c>
      <c r="E92" s="5" t="s">
        <v>1814</v>
      </c>
      <c r="F92" s="5" t="s">
        <v>1815</v>
      </c>
      <c r="G92" s="5" t="s">
        <v>1440</v>
      </c>
      <c r="H92" s="5" t="s">
        <v>1816</v>
      </c>
      <c r="J92" s="5" t="s">
        <v>2982</v>
      </c>
    </row>
    <row r="93" spans="1:10">
      <c r="A93" s="5">
        <v>92</v>
      </c>
      <c r="B93" s="5" t="s">
        <v>1432</v>
      </c>
      <c r="C93" s="5" t="s">
        <v>168</v>
      </c>
      <c r="D93" s="5" t="s">
        <v>1817</v>
      </c>
      <c r="E93" s="5" t="s">
        <v>1818</v>
      </c>
      <c r="F93" s="5" t="s">
        <v>1819</v>
      </c>
      <c r="G93" s="5" t="s">
        <v>1703</v>
      </c>
      <c r="H93" s="5" t="s">
        <v>1820</v>
      </c>
      <c r="J93" s="5" t="s">
        <v>2982</v>
      </c>
    </row>
    <row r="94" spans="1:10">
      <c r="A94" s="5">
        <v>93</v>
      </c>
      <c r="B94" s="5" t="s">
        <v>1432</v>
      </c>
      <c r="C94" s="5" t="s">
        <v>168</v>
      </c>
      <c r="D94" s="5" t="s">
        <v>1821</v>
      </c>
      <c r="E94" s="5" t="s">
        <v>1822</v>
      </c>
      <c r="F94" s="5" t="s">
        <v>1823</v>
      </c>
      <c r="G94" s="5" t="s">
        <v>1551</v>
      </c>
      <c r="H94" s="5" t="s">
        <v>1809</v>
      </c>
      <c r="I94" s="5" t="s">
        <v>1824</v>
      </c>
      <c r="J94" s="5" t="s">
        <v>2982</v>
      </c>
    </row>
    <row r="95" spans="1:10">
      <c r="A95" s="5">
        <v>94</v>
      </c>
      <c r="B95" s="5" t="s">
        <v>1432</v>
      </c>
      <c r="C95" s="5" t="s">
        <v>168</v>
      </c>
      <c r="D95" s="5" t="s">
        <v>1825</v>
      </c>
      <c r="E95" s="5" t="s">
        <v>1826</v>
      </c>
      <c r="F95" s="5" t="s">
        <v>1827</v>
      </c>
      <c r="G95" s="5" t="s">
        <v>1556</v>
      </c>
      <c r="H95" s="5" t="s">
        <v>1828</v>
      </c>
      <c r="J95" s="5" t="s">
        <v>2982</v>
      </c>
    </row>
    <row r="96" spans="1:10">
      <c r="A96" s="5">
        <v>95</v>
      </c>
      <c r="B96" s="5" t="s">
        <v>1432</v>
      </c>
      <c r="C96" s="5" t="s">
        <v>168</v>
      </c>
      <c r="D96" s="5" t="s">
        <v>1829</v>
      </c>
      <c r="E96" s="5" t="s">
        <v>1830</v>
      </c>
      <c r="F96" s="5" t="s">
        <v>1831</v>
      </c>
      <c r="G96" s="5" t="s">
        <v>1449</v>
      </c>
      <c r="H96" s="5" t="s">
        <v>1832</v>
      </c>
      <c r="J96" s="5" t="s">
        <v>2982</v>
      </c>
    </row>
    <row r="97" spans="1:10">
      <c r="A97" s="5">
        <v>96</v>
      </c>
      <c r="B97" s="5" t="s">
        <v>1432</v>
      </c>
      <c r="C97" s="5" t="s">
        <v>168</v>
      </c>
      <c r="D97" s="5" t="s">
        <v>1833</v>
      </c>
      <c r="E97" s="5" t="s">
        <v>1834</v>
      </c>
      <c r="F97" s="5" t="s">
        <v>1835</v>
      </c>
      <c r="G97" s="5" t="s">
        <v>1685</v>
      </c>
      <c r="H97" s="5" t="s">
        <v>1836</v>
      </c>
      <c r="J97" s="5" t="s">
        <v>2982</v>
      </c>
    </row>
    <row r="98" spans="1:10">
      <c r="A98" s="5">
        <v>97</v>
      </c>
      <c r="B98" s="5" t="s">
        <v>1432</v>
      </c>
      <c r="C98" s="5" t="s">
        <v>168</v>
      </c>
      <c r="D98" s="5" t="s">
        <v>1837</v>
      </c>
      <c r="E98" s="5" t="s">
        <v>1838</v>
      </c>
      <c r="F98" s="5" t="s">
        <v>1839</v>
      </c>
      <c r="G98" s="5" t="s">
        <v>1445</v>
      </c>
      <c r="H98" s="5" t="s">
        <v>1840</v>
      </c>
      <c r="J98" s="5" t="s">
        <v>2982</v>
      </c>
    </row>
    <row r="99" spans="1:10">
      <c r="A99" s="5">
        <v>98</v>
      </c>
      <c r="B99" s="5" t="s">
        <v>1432</v>
      </c>
      <c r="C99" s="5" t="s">
        <v>168</v>
      </c>
      <c r="D99" s="5" t="s">
        <v>1841</v>
      </c>
      <c r="E99" s="5" t="s">
        <v>1842</v>
      </c>
      <c r="F99" s="5" t="s">
        <v>1843</v>
      </c>
      <c r="G99" s="5" t="s">
        <v>1458</v>
      </c>
      <c r="H99" s="5" t="s">
        <v>1844</v>
      </c>
      <c r="J99" s="5" t="s">
        <v>2982</v>
      </c>
    </row>
    <row r="100" spans="1:10">
      <c r="A100" s="5">
        <v>99</v>
      </c>
      <c r="B100" s="5" t="s">
        <v>1432</v>
      </c>
      <c r="C100" s="5" t="s">
        <v>168</v>
      </c>
      <c r="D100" s="5" t="s">
        <v>1845</v>
      </c>
      <c r="E100" s="5" t="s">
        <v>1846</v>
      </c>
      <c r="F100" s="5" t="s">
        <v>1847</v>
      </c>
      <c r="G100" s="5" t="s">
        <v>1449</v>
      </c>
      <c r="H100" s="5" t="s">
        <v>1848</v>
      </c>
      <c r="J100" s="5" t="s">
        <v>2982</v>
      </c>
    </row>
    <row r="101" spans="1:10">
      <c r="A101" s="5">
        <v>100</v>
      </c>
      <c r="B101" s="5" t="s">
        <v>1432</v>
      </c>
      <c r="C101" s="5" t="s">
        <v>168</v>
      </c>
      <c r="D101" s="5" t="s">
        <v>1849</v>
      </c>
      <c r="E101" s="5" t="s">
        <v>1850</v>
      </c>
      <c r="F101" s="5" t="s">
        <v>1851</v>
      </c>
      <c r="G101" s="5" t="s">
        <v>1680</v>
      </c>
      <c r="J101" s="5" t="s">
        <v>2982</v>
      </c>
    </row>
    <row r="102" spans="1:10">
      <c r="A102" s="5">
        <v>101</v>
      </c>
      <c r="B102" s="5" t="s">
        <v>1432</v>
      </c>
      <c r="C102" s="5" t="s">
        <v>168</v>
      </c>
      <c r="D102" s="5" t="s">
        <v>1852</v>
      </c>
      <c r="E102" s="5" t="s">
        <v>1853</v>
      </c>
      <c r="F102" s="5" t="s">
        <v>1854</v>
      </c>
      <c r="G102" s="5" t="s">
        <v>1556</v>
      </c>
      <c r="H102" s="5" t="s">
        <v>1855</v>
      </c>
      <c r="J102" s="5" t="s">
        <v>2982</v>
      </c>
    </row>
    <row r="103" spans="1:10">
      <c r="A103" s="5">
        <v>102</v>
      </c>
      <c r="B103" s="5" t="s">
        <v>1432</v>
      </c>
      <c r="C103" s="5" t="s">
        <v>168</v>
      </c>
      <c r="D103" s="5" t="s">
        <v>1856</v>
      </c>
      <c r="E103" s="5" t="s">
        <v>1857</v>
      </c>
      <c r="F103" s="5" t="s">
        <v>1858</v>
      </c>
      <c r="G103" s="5" t="s">
        <v>1859</v>
      </c>
      <c r="H103" s="5" t="s">
        <v>1860</v>
      </c>
      <c r="J103" s="5" t="s">
        <v>2982</v>
      </c>
    </row>
    <row r="104" spans="1:10">
      <c r="A104" s="5">
        <v>103</v>
      </c>
      <c r="B104" s="5" t="s">
        <v>1432</v>
      </c>
      <c r="C104" s="5" t="s">
        <v>168</v>
      </c>
      <c r="D104" s="5" t="s">
        <v>1861</v>
      </c>
      <c r="E104" s="5" t="s">
        <v>1862</v>
      </c>
      <c r="F104" s="5" t="s">
        <v>1863</v>
      </c>
      <c r="G104" s="5" t="s">
        <v>1864</v>
      </c>
      <c r="H104" s="5" t="s">
        <v>1865</v>
      </c>
      <c r="J104" s="5" t="s">
        <v>2982</v>
      </c>
    </row>
    <row r="105" spans="1:10">
      <c r="A105" s="5">
        <v>104</v>
      </c>
      <c r="B105" s="5" t="s">
        <v>1432</v>
      </c>
      <c r="C105" s="5" t="s">
        <v>168</v>
      </c>
      <c r="D105" s="5" t="s">
        <v>1866</v>
      </c>
      <c r="E105" s="5" t="s">
        <v>1867</v>
      </c>
      <c r="F105" s="5" t="s">
        <v>1868</v>
      </c>
      <c r="G105" s="5" t="s">
        <v>1454</v>
      </c>
      <c r="J105" s="5" t="s">
        <v>2982</v>
      </c>
    </row>
    <row r="106" spans="1:10">
      <c r="A106" s="5">
        <v>105</v>
      </c>
      <c r="B106" s="5" t="s">
        <v>1432</v>
      </c>
      <c r="C106" s="5" t="s">
        <v>168</v>
      </c>
      <c r="D106" s="5" t="s">
        <v>1869</v>
      </c>
      <c r="E106" s="5" t="s">
        <v>1870</v>
      </c>
      <c r="F106" s="5" t="s">
        <v>1871</v>
      </c>
      <c r="G106" s="5" t="s">
        <v>1556</v>
      </c>
      <c r="J106" s="5" t="s">
        <v>2982</v>
      </c>
    </row>
    <row r="107" spans="1:10">
      <c r="A107" s="5">
        <v>106</v>
      </c>
      <c r="B107" s="5" t="s">
        <v>1432</v>
      </c>
      <c r="C107" s="5" t="s">
        <v>168</v>
      </c>
      <c r="D107" s="5" t="s">
        <v>1872</v>
      </c>
      <c r="E107" s="5" t="s">
        <v>1873</v>
      </c>
      <c r="F107" s="5" t="s">
        <v>1874</v>
      </c>
      <c r="G107" s="5" t="s">
        <v>1551</v>
      </c>
      <c r="H107" s="5" t="s">
        <v>1875</v>
      </c>
      <c r="J107" s="5" t="s">
        <v>2982</v>
      </c>
    </row>
    <row r="108" spans="1:10">
      <c r="A108" s="5">
        <v>107</v>
      </c>
      <c r="B108" s="5" t="s">
        <v>1432</v>
      </c>
      <c r="C108" s="5" t="s">
        <v>168</v>
      </c>
      <c r="D108" s="5" t="s">
        <v>1876</v>
      </c>
      <c r="E108" s="5" t="s">
        <v>1877</v>
      </c>
      <c r="F108" s="5" t="s">
        <v>1878</v>
      </c>
      <c r="G108" s="5" t="s">
        <v>1703</v>
      </c>
      <c r="H108" s="5" t="s">
        <v>1809</v>
      </c>
      <c r="I108" s="5" t="s">
        <v>1879</v>
      </c>
      <c r="J108" s="5" t="s">
        <v>2982</v>
      </c>
    </row>
    <row r="109" spans="1:10">
      <c r="A109" s="5">
        <v>108</v>
      </c>
      <c r="B109" s="5" t="s">
        <v>1432</v>
      </c>
      <c r="C109" s="5" t="s">
        <v>168</v>
      </c>
      <c r="D109" s="5" t="s">
        <v>1880</v>
      </c>
      <c r="E109" s="5" t="s">
        <v>1881</v>
      </c>
      <c r="F109" s="5" t="s">
        <v>1882</v>
      </c>
      <c r="G109" s="5" t="s">
        <v>1556</v>
      </c>
      <c r="J109" s="5" t="s">
        <v>2982</v>
      </c>
    </row>
    <row r="110" spans="1:10">
      <c r="A110" s="5">
        <v>109</v>
      </c>
      <c r="B110" s="5" t="s">
        <v>1432</v>
      </c>
      <c r="C110" s="5" t="s">
        <v>168</v>
      </c>
      <c r="D110" s="5" t="s">
        <v>1883</v>
      </c>
      <c r="E110" s="5" t="s">
        <v>1884</v>
      </c>
      <c r="F110" s="5" t="s">
        <v>1885</v>
      </c>
      <c r="G110" s="5" t="s">
        <v>1454</v>
      </c>
      <c r="H110" s="5" t="s">
        <v>1886</v>
      </c>
      <c r="J110" s="5" t="s">
        <v>2982</v>
      </c>
    </row>
    <row r="111" spans="1:10">
      <c r="A111" s="5">
        <v>110</v>
      </c>
      <c r="B111" s="5" t="s">
        <v>1432</v>
      </c>
      <c r="C111" s="5" t="s">
        <v>168</v>
      </c>
      <c r="D111" s="5" t="s">
        <v>1887</v>
      </c>
      <c r="E111" s="5" t="s">
        <v>1888</v>
      </c>
      <c r="F111" s="5" t="s">
        <v>1889</v>
      </c>
      <c r="G111" s="5" t="s">
        <v>1463</v>
      </c>
      <c r="H111" s="5" t="s">
        <v>1890</v>
      </c>
      <c r="J111" s="5" t="s">
        <v>2982</v>
      </c>
    </row>
    <row r="112" spans="1:10">
      <c r="A112" s="5">
        <v>111</v>
      </c>
      <c r="B112" s="5" t="s">
        <v>1432</v>
      </c>
      <c r="C112" s="5" t="s">
        <v>168</v>
      </c>
      <c r="D112" s="5" t="s">
        <v>1891</v>
      </c>
      <c r="E112" s="5" t="s">
        <v>1892</v>
      </c>
      <c r="F112" s="5" t="s">
        <v>1893</v>
      </c>
      <c r="G112" s="5" t="s">
        <v>1567</v>
      </c>
      <c r="H112" s="5" t="s">
        <v>1894</v>
      </c>
      <c r="J112" s="5" t="s">
        <v>2982</v>
      </c>
    </row>
    <row r="113" spans="1:10">
      <c r="A113" s="5">
        <v>112</v>
      </c>
      <c r="B113" s="5" t="s">
        <v>1432</v>
      </c>
      <c r="C113" s="5" t="s">
        <v>168</v>
      </c>
      <c r="D113" s="5" t="s">
        <v>1895</v>
      </c>
      <c r="E113" s="5" t="s">
        <v>1896</v>
      </c>
      <c r="F113" s="5" t="s">
        <v>1897</v>
      </c>
      <c r="G113" s="5" t="s">
        <v>1458</v>
      </c>
      <c r="H113" s="5" t="s">
        <v>1898</v>
      </c>
      <c r="J113" s="5" t="s">
        <v>2982</v>
      </c>
    </row>
    <row r="114" spans="1:10">
      <c r="A114" s="5">
        <v>113</v>
      </c>
      <c r="B114" s="5" t="s">
        <v>1432</v>
      </c>
      <c r="C114" s="5" t="s">
        <v>168</v>
      </c>
      <c r="D114" s="5" t="s">
        <v>1899</v>
      </c>
      <c r="E114" s="5" t="s">
        <v>1900</v>
      </c>
      <c r="F114" s="5" t="s">
        <v>1901</v>
      </c>
      <c r="G114" s="5" t="s">
        <v>1449</v>
      </c>
      <c r="H114" s="5" t="s">
        <v>1902</v>
      </c>
      <c r="J114" s="5" t="s">
        <v>2982</v>
      </c>
    </row>
    <row r="115" spans="1:10">
      <c r="A115" s="5">
        <v>114</v>
      </c>
      <c r="B115" s="5" t="s">
        <v>1432</v>
      </c>
      <c r="C115" s="5" t="s">
        <v>168</v>
      </c>
      <c r="D115" s="5" t="s">
        <v>1903</v>
      </c>
      <c r="E115" s="5" t="s">
        <v>1904</v>
      </c>
      <c r="F115" s="5" t="s">
        <v>1905</v>
      </c>
      <c r="G115" s="5" t="s">
        <v>1739</v>
      </c>
      <c r="H115" s="5" t="s">
        <v>1906</v>
      </c>
      <c r="J115" s="5" t="s">
        <v>2982</v>
      </c>
    </row>
    <row r="116" spans="1:10">
      <c r="A116" s="5">
        <v>115</v>
      </c>
      <c r="B116" s="5" t="s">
        <v>1432</v>
      </c>
      <c r="C116" s="5" t="s">
        <v>168</v>
      </c>
      <c r="D116" s="5" t="s">
        <v>1907</v>
      </c>
      <c r="E116" s="5" t="s">
        <v>1908</v>
      </c>
      <c r="F116" s="5" t="s">
        <v>1909</v>
      </c>
      <c r="G116" s="5" t="s">
        <v>1449</v>
      </c>
      <c r="H116" s="5" t="s">
        <v>1910</v>
      </c>
      <c r="J116" s="5" t="s">
        <v>2982</v>
      </c>
    </row>
    <row r="117" spans="1:10">
      <c r="A117" s="5">
        <v>116</v>
      </c>
      <c r="B117" s="5" t="s">
        <v>1432</v>
      </c>
      <c r="C117" s="5" t="s">
        <v>168</v>
      </c>
      <c r="D117" s="5" t="s">
        <v>1911</v>
      </c>
      <c r="E117" s="5" t="s">
        <v>1912</v>
      </c>
      <c r="F117" s="5" t="s">
        <v>1913</v>
      </c>
      <c r="G117" s="5" t="s">
        <v>1449</v>
      </c>
      <c r="H117" s="5" t="s">
        <v>1914</v>
      </c>
      <c r="J117" s="5" t="s">
        <v>2982</v>
      </c>
    </row>
    <row r="118" spans="1:10">
      <c r="A118" s="5">
        <v>117</v>
      </c>
      <c r="B118" s="5" t="s">
        <v>1432</v>
      </c>
      <c r="C118" s="5" t="s">
        <v>168</v>
      </c>
      <c r="D118" s="5" t="s">
        <v>1915</v>
      </c>
      <c r="E118" s="5" t="s">
        <v>1916</v>
      </c>
      <c r="F118" s="5" t="s">
        <v>1917</v>
      </c>
      <c r="G118" s="5" t="s">
        <v>1454</v>
      </c>
      <c r="H118" s="5" t="s">
        <v>1918</v>
      </c>
      <c r="J118" s="5" t="s">
        <v>2982</v>
      </c>
    </row>
    <row r="119" spans="1:10">
      <c r="A119" s="5">
        <v>118</v>
      </c>
      <c r="B119" s="5" t="s">
        <v>1432</v>
      </c>
      <c r="C119" s="5" t="s">
        <v>168</v>
      </c>
      <c r="D119" s="5" t="s">
        <v>1919</v>
      </c>
      <c r="E119" s="5" t="s">
        <v>1920</v>
      </c>
      <c r="F119" s="5" t="s">
        <v>1921</v>
      </c>
      <c r="G119" s="5" t="s">
        <v>1612</v>
      </c>
      <c r="H119" s="5" t="s">
        <v>1922</v>
      </c>
      <c r="J119" s="5" t="s">
        <v>2982</v>
      </c>
    </row>
    <row r="120" spans="1:10">
      <c r="A120" s="5">
        <v>119</v>
      </c>
      <c r="B120" s="5" t="s">
        <v>1432</v>
      </c>
      <c r="C120" s="5" t="s">
        <v>168</v>
      </c>
      <c r="D120" s="5" t="s">
        <v>1923</v>
      </c>
      <c r="E120" s="5" t="s">
        <v>1924</v>
      </c>
      <c r="F120" s="5" t="s">
        <v>1925</v>
      </c>
      <c r="G120" s="5" t="s">
        <v>1680</v>
      </c>
      <c r="J120" s="5" t="s">
        <v>2982</v>
      </c>
    </row>
    <row r="121" spans="1:10">
      <c r="A121" s="5">
        <v>120</v>
      </c>
      <c r="B121" s="5" t="s">
        <v>1432</v>
      </c>
      <c r="C121" s="5" t="s">
        <v>168</v>
      </c>
      <c r="D121" s="5" t="s">
        <v>1926</v>
      </c>
      <c r="E121" s="5" t="s">
        <v>1927</v>
      </c>
      <c r="F121" s="5" t="s">
        <v>1928</v>
      </c>
      <c r="G121" s="5" t="s">
        <v>1567</v>
      </c>
      <c r="H121" s="5" t="s">
        <v>1929</v>
      </c>
      <c r="I121" s="5" t="s">
        <v>1930</v>
      </c>
      <c r="J121" s="5" t="s">
        <v>2982</v>
      </c>
    </row>
    <row r="122" spans="1:10">
      <c r="A122" s="5">
        <v>121</v>
      </c>
      <c r="B122" s="5" t="s">
        <v>1432</v>
      </c>
      <c r="C122" s="5" t="s">
        <v>168</v>
      </c>
      <c r="D122" s="5" t="s">
        <v>1931</v>
      </c>
      <c r="E122" s="5" t="s">
        <v>1932</v>
      </c>
      <c r="F122" s="5" t="s">
        <v>1933</v>
      </c>
      <c r="G122" s="5" t="s">
        <v>1496</v>
      </c>
      <c r="H122" s="5" t="s">
        <v>1934</v>
      </c>
      <c r="J122" s="5" t="s">
        <v>2982</v>
      </c>
    </row>
    <row r="123" spans="1:10">
      <c r="A123" s="5">
        <v>122</v>
      </c>
      <c r="B123" s="5" t="s">
        <v>1432</v>
      </c>
      <c r="C123" s="5" t="s">
        <v>168</v>
      </c>
      <c r="D123" s="5" t="s">
        <v>1935</v>
      </c>
      <c r="E123" s="5" t="s">
        <v>1936</v>
      </c>
      <c r="F123" s="5" t="s">
        <v>1937</v>
      </c>
      <c r="G123" s="5" t="s">
        <v>1938</v>
      </c>
      <c r="J123" s="5" t="s">
        <v>2982</v>
      </c>
    </row>
    <row r="124" spans="1:10">
      <c r="A124" s="5">
        <v>123</v>
      </c>
      <c r="B124" s="5" t="s">
        <v>1432</v>
      </c>
      <c r="C124" s="5" t="s">
        <v>168</v>
      </c>
      <c r="D124" s="5" t="s">
        <v>1939</v>
      </c>
      <c r="E124" s="5" t="s">
        <v>1940</v>
      </c>
      <c r="F124" s="5" t="s">
        <v>1941</v>
      </c>
      <c r="G124" s="5" t="s">
        <v>1440</v>
      </c>
      <c r="H124" s="5" t="s">
        <v>1942</v>
      </c>
      <c r="J124" s="5" t="s">
        <v>2982</v>
      </c>
    </row>
    <row r="125" spans="1:10">
      <c r="A125" s="5">
        <v>124</v>
      </c>
      <c r="B125" s="5" t="s">
        <v>1432</v>
      </c>
      <c r="C125" s="5" t="s">
        <v>168</v>
      </c>
      <c r="D125" s="5" t="s">
        <v>1943</v>
      </c>
      <c r="E125" s="5" t="s">
        <v>1944</v>
      </c>
      <c r="F125" s="5" t="s">
        <v>1945</v>
      </c>
      <c r="G125" s="5" t="s">
        <v>1698</v>
      </c>
      <c r="H125" s="5" t="s">
        <v>1946</v>
      </c>
      <c r="J125" s="5" t="s">
        <v>2982</v>
      </c>
    </row>
    <row r="126" spans="1:10">
      <c r="A126" s="5">
        <v>125</v>
      </c>
      <c r="B126" s="5" t="s">
        <v>1432</v>
      </c>
      <c r="C126" s="5" t="s">
        <v>168</v>
      </c>
      <c r="D126" s="5" t="s">
        <v>1947</v>
      </c>
      <c r="E126" s="5" t="s">
        <v>1948</v>
      </c>
      <c r="F126" s="5" t="s">
        <v>1949</v>
      </c>
      <c r="G126" s="5" t="s">
        <v>1735</v>
      </c>
      <c r="H126" s="5" t="s">
        <v>1950</v>
      </c>
      <c r="J126" s="5" t="s">
        <v>2982</v>
      </c>
    </row>
    <row r="127" spans="1:10">
      <c r="A127" s="5">
        <v>126</v>
      </c>
      <c r="B127" s="5" t="s">
        <v>1432</v>
      </c>
      <c r="C127" s="5" t="s">
        <v>168</v>
      </c>
      <c r="D127" s="5" t="s">
        <v>1951</v>
      </c>
      <c r="E127" s="5" t="s">
        <v>1952</v>
      </c>
      <c r="F127" s="5" t="s">
        <v>1953</v>
      </c>
      <c r="G127" s="5" t="s">
        <v>1954</v>
      </c>
      <c r="J127" s="5" t="s">
        <v>2982</v>
      </c>
    </row>
    <row r="128" spans="1:10">
      <c r="A128" s="5">
        <v>127</v>
      </c>
      <c r="B128" s="5" t="s">
        <v>1432</v>
      </c>
      <c r="C128" s="5" t="s">
        <v>168</v>
      </c>
      <c r="D128" s="5" t="s">
        <v>1955</v>
      </c>
      <c r="E128" s="5" t="s">
        <v>1956</v>
      </c>
      <c r="F128" s="5" t="s">
        <v>1957</v>
      </c>
      <c r="G128" s="5" t="s">
        <v>1653</v>
      </c>
      <c r="H128" s="5" t="s">
        <v>1809</v>
      </c>
      <c r="J128" s="5" t="s">
        <v>2982</v>
      </c>
    </row>
    <row r="129" spans="1:10">
      <c r="A129" s="5">
        <v>128</v>
      </c>
      <c r="B129" s="5" t="s">
        <v>1432</v>
      </c>
      <c r="C129" s="5" t="s">
        <v>168</v>
      </c>
      <c r="D129" s="5" t="s">
        <v>1958</v>
      </c>
      <c r="E129" s="5" t="s">
        <v>1959</v>
      </c>
      <c r="F129" s="5" t="s">
        <v>1960</v>
      </c>
      <c r="G129" s="5" t="s">
        <v>1612</v>
      </c>
      <c r="H129" s="5" t="s">
        <v>1961</v>
      </c>
      <c r="J129" s="5" t="s">
        <v>2982</v>
      </c>
    </row>
    <row r="130" spans="1:10">
      <c r="A130" s="5">
        <v>129</v>
      </c>
      <c r="B130" s="5" t="s">
        <v>1432</v>
      </c>
      <c r="C130" s="5" t="s">
        <v>168</v>
      </c>
      <c r="D130" s="5" t="s">
        <v>1962</v>
      </c>
      <c r="E130" s="5" t="s">
        <v>1963</v>
      </c>
      <c r="F130" s="5" t="s">
        <v>1964</v>
      </c>
      <c r="G130" s="5" t="s">
        <v>1463</v>
      </c>
      <c r="H130" s="5" t="s">
        <v>1965</v>
      </c>
      <c r="J130" s="5" t="s">
        <v>2982</v>
      </c>
    </row>
    <row r="131" spans="1:10">
      <c r="A131" s="5">
        <v>130</v>
      </c>
      <c r="B131" s="5" t="s">
        <v>1432</v>
      </c>
      <c r="C131" s="5" t="s">
        <v>168</v>
      </c>
      <c r="D131" s="5" t="s">
        <v>1966</v>
      </c>
      <c r="E131" s="5" t="s">
        <v>1967</v>
      </c>
      <c r="F131" s="5" t="s">
        <v>1968</v>
      </c>
      <c r="G131" s="5" t="s">
        <v>1539</v>
      </c>
      <c r="H131" s="5" t="s">
        <v>1969</v>
      </c>
      <c r="J131" s="5" t="s">
        <v>2982</v>
      </c>
    </row>
    <row r="132" spans="1:10">
      <c r="A132" s="5">
        <v>131</v>
      </c>
      <c r="B132" s="5" t="s">
        <v>1432</v>
      </c>
      <c r="C132" s="5" t="s">
        <v>168</v>
      </c>
      <c r="D132" s="5" t="s">
        <v>1970</v>
      </c>
      <c r="E132" s="5" t="s">
        <v>1971</v>
      </c>
      <c r="F132" s="5" t="s">
        <v>1972</v>
      </c>
      <c r="G132" s="5" t="s">
        <v>1496</v>
      </c>
      <c r="H132" s="5" t="s">
        <v>1973</v>
      </c>
      <c r="J132" s="5" t="s">
        <v>2982</v>
      </c>
    </row>
    <row r="133" spans="1:10">
      <c r="A133" s="5">
        <v>132</v>
      </c>
      <c r="B133" s="5" t="s">
        <v>1432</v>
      </c>
      <c r="C133" s="5" t="s">
        <v>168</v>
      </c>
      <c r="D133" s="5" t="s">
        <v>1974</v>
      </c>
      <c r="E133" s="5" t="s">
        <v>1975</v>
      </c>
      <c r="F133" s="5" t="s">
        <v>1976</v>
      </c>
      <c r="G133" s="5" t="s">
        <v>1440</v>
      </c>
      <c r="H133" s="5" t="s">
        <v>1977</v>
      </c>
      <c r="J133" s="5" t="s">
        <v>2982</v>
      </c>
    </row>
    <row r="134" spans="1:10">
      <c r="A134" s="5">
        <v>133</v>
      </c>
      <c r="B134" s="5" t="s">
        <v>1432</v>
      </c>
      <c r="C134" s="5" t="s">
        <v>168</v>
      </c>
      <c r="D134" s="5" t="s">
        <v>1978</v>
      </c>
      <c r="E134" s="5" t="s">
        <v>1979</v>
      </c>
      <c r="F134" s="5" t="s">
        <v>1980</v>
      </c>
      <c r="G134" s="5" t="s">
        <v>1501</v>
      </c>
      <c r="H134" s="5" t="s">
        <v>1981</v>
      </c>
      <c r="J134" s="5" t="s">
        <v>2982</v>
      </c>
    </row>
    <row r="135" spans="1:10">
      <c r="A135" s="5">
        <v>134</v>
      </c>
      <c r="B135" s="5" t="s">
        <v>1432</v>
      </c>
      <c r="C135" s="5" t="s">
        <v>168</v>
      </c>
      <c r="D135" s="5" t="s">
        <v>1982</v>
      </c>
      <c r="E135" s="5" t="s">
        <v>1983</v>
      </c>
      <c r="F135" s="5" t="s">
        <v>1984</v>
      </c>
      <c r="G135" s="5" t="s">
        <v>1567</v>
      </c>
      <c r="H135" s="5" t="s">
        <v>1985</v>
      </c>
      <c r="J135" s="5" t="s">
        <v>2982</v>
      </c>
    </row>
    <row r="136" spans="1:10">
      <c r="A136" s="5">
        <v>135</v>
      </c>
      <c r="B136" s="5" t="s">
        <v>1432</v>
      </c>
      <c r="C136" s="5" t="s">
        <v>168</v>
      </c>
      <c r="D136" s="5" t="s">
        <v>1986</v>
      </c>
      <c r="E136" s="5" t="s">
        <v>1987</v>
      </c>
      <c r="F136" s="5" t="s">
        <v>1988</v>
      </c>
      <c r="G136" s="5" t="s">
        <v>1463</v>
      </c>
      <c r="H136" s="5" t="s">
        <v>1989</v>
      </c>
      <c r="J136" s="5" t="s">
        <v>2982</v>
      </c>
    </row>
    <row r="137" spans="1:10">
      <c r="A137" s="5">
        <v>136</v>
      </c>
      <c r="B137" s="5" t="s">
        <v>1432</v>
      </c>
      <c r="C137" s="5" t="s">
        <v>168</v>
      </c>
      <c r="D137" s="5" t="s">
        <v>1990</v>
      </c>
      <c r="E137" s="5" t="s">
        <v>1991</v>
      </c>
      <c r="F137" s="5" t="s">
        <v>1992</v>
      </c>
      <c r="G137" s="5" t="s">
        <v>1449</v>
      </c>
      <c r="H137" s="5" t="s">
        <v>1993</v>
      </c>
      <c r="J137" s="5" t="s">
        <v>2982</v>
      </c>
    </row>
    <row r="138" spans="1:10">
      <c r="A138" s="5">
        <v>137</v>
      </c>
      <c r="B138" s="5" t="s">
        <v>1432</v>
      </c>
      <c r="C138" s="5" t="s">
        <v>168</v>
      </c>
      <c r="D138" s="5" t="s">
        <v>1994</v>
      </c>
      <c r="E138" s="5" t="s">
        <v>1995</v>
      </c>
      <c r="F138" s="5" t="s">
        <v>1996</v>
      </c>
      <c r="G138" s="5" t="s">
        <v>1445</v>
      </c>
      <c r="H138" s="5" t="s">
        <v>1997</v>
      </c>
      <c r="J138" s="5" t="s">
        <v>2982</v>
      </c>
    </row>
    <row r="139" spans="1:10">
      <c r="A139" s="5">
        <v>138</v>
      </c>
      <c r="B139" s="5" t="s">
        <v>1432</v>
      </c>
      <c r="C139" s="5" t="s">
        <v>168</v>
      </c>
      <c r="D139" s="5" t="s">
        <v>1998</v>
      </c>
      <c r="E139" s="5" t="s">
        <v>1999</v>
      </c>
      <c r="F139" s="5" t="s">
        <v>2000</v>
      </c>
      <c r="G139" s="5" t="s">
        <v>2001</v>
      </c>
      <c r="H139" s="5" t="s">
        <v>2002</v>
      </c>
      <c r="J139" s="5" t="s">
        <v>2982</v>
      </c>
    </row>
    <row r="140" spans="1:10">
      <c r="A140" s="5">
        <v>139</v>
      </c>
      <c r="B140" s="5" t="s">
        <v>1432</v>
      </c>
      <c r="C140" s="5" t="s">
        <v>168</v>
      </c>
      <c r="D140" s="5" t="s">
        <v>2003</v>
      </c>
      <c r="E140" s="5" t="s">
        <v>2004</v>
      </c>
      <c r="F140" s="5" t="s">
        <v>2005</v>
      </c>
      <c r="G140" s="5" t="s">
        <v>1556</v>
      </c>
      <c r="J140" s="5" t="s">
        <v>2982</v>
      </c>
    </row>
    <row r="141" spans="1:10">
      <c r="A141" s="5">
        <v>140</v>
      </c>
      <c r="B141" s="5" t="s">
        <v>1432</v>
      </c>
      <c r="C141" s="5" t="s">
        <v>168</v>
      </c>
      <c r="D141" s="5" t="s">
        <v>2006</v>
      </c>
      <c r="E141" s="5" t="s">
        <v>2007</v>
      </c>
      <c r="F141" s="5" t="s">
        <v>2008</v>
      </c>
      <c r="G141" s="5" t="s">
        <v>1567</v>
      </c>
      <c r="H141" s="5" t="s">
        <v>2009</v>
      </c>
      <c r="J141" s="5" t="s">
        <v>2982</v>
      </c>
    </row>
    <row r="142" spans="1:10">
      <c r="A142" s="5">
        <v>141</v>
      </c>
      <c r="B142" s="5" t="s">
        <v>1432</v>
      </c>
      <c r="C142" s="5" t="s">
        <v>168</v>
      </c>
      <c r="D142" s="5" t="s">
        <v>2010</v>
      </c>
      <c r="E142" s="5" t="s">
        <v>2011</v>
      </c>
      <c r="F142" s="5" t="s">
        <v>2012</v>
      </c>
      <c r="G142" s="5" t="s">
        <v>1463</v>
      </c>
      <c r="J142" s="5" t="s">
        <v>2982</v>
      </c>
    </row>
    <row r="143" spans="1:10">
      <c r="A143" s="5">
        <v>142</v>
      </c>
      <c r="B143" s="5" t="s">
        <v>1432</v>
      </c>
      <c r="C143" s="5" t="s">
        <v>168</v>
      </c>
      <c r="D143" s="5" t="s">
        <v>2013</v>
      </c>
      <c r="E143" s="5" t="s">
        <v>2014</v>
      </c>
      <c r="F143" s="5" t="s">
        <v>2015</v>
      </c>
      <c r="G143" s="5" t="s">
        <v>1534</v>
      </c>
      <c r="J143" s="5" t="s">
        <v>2982</v>
      </c>
    </row>
    <row r="144" spans="1:10">
      <c r="A144" s="5">
        <v>143</v>
      </c>
      <c r="B144" s="5" t="s">
        <v>1432</v>
      </c>
      <c r="C144" s="5" t="s">
        <v>168</v>
      </c>
      <c r="D144" s="5" t="s">
        <v>2016</v>
      </c>
      <c r="E144" s="5" t="s">
        <v>2017</v>
      </c>
      <c r="F144" s="5" t="s">
        <v>2018</v>
      </c>
      <c r="G144" s="5" t="s">
        <v>1648</v>
      </c>
      <c r="J144" s="5" t="s">
        <v>2982</v>
      </c>
    </row>
    <row r="145" spans="1:10">
      <c r="A145" s="5">
        <v>144</v>
      </c>
      <c r="B145" s="5" t="s">
        <v>1432</v>
      </c>
      <c r="C145" s="5" t="s">
        <v>168</v>
      </c>
      <c r="D145" s="5" t="s">
        <v>2019</v>
      </c>
      <c r="E145" s="5" t="s">
        <v>2020</v>
      </c>
      <c r="F145" s="5" t="s">
        <v>2021</v>
      </c>
      <c r="G145" s="5" t="s">
        <v>1739</v>
      </c>
      <c r="J145" s="5" t="s">
        <v>2982</v>
      </c>
    </row>
    <row r="146" spans="1:10">
      <c r="A146" s="5">
        <v>145</v>
      </c>
      <c r="B146" s="5" t="s">
        <v>1432</v>
      </c>
      <c r="C146" s="5" t="s">
        <v>168</v>
      </c>
      <c r="D146" s="5" t="s">
        <v>2022</v>
      </c>
      <c r="E146" s="5" t="s">
        <v>2023</v>
      </c>
      <c r="F146" s="5" t="s">
        <v>2024</v>
      </c>
      <c r="G146" s="5" t="s">
        <v>1735</v>
      </c>
      <c r="H146" s="5" t="s">
        <v>1681</v>
      </c>
      <c r="J146" s="5" t="s">
        <v>2982</v>
      </c>
    </row>
    <row r="147" spans="1:10">
      <c r="A147" s="5">
        <v>146</v>
      </c>
      <c r="B147" s="5" t="s">
        <v>1432</v>
      </c>
      <c r="C147" s="5" t="s">
        <v>168</v>
      </c>
      <c r="D147" s="5" t="s">
        <v>2025</v>
      </c>
      <c r="E147" s="5" t="s">
        <v>2026</v>
      </c>
      <c r="F147" s="5" t="s">
        <v>2027</v>
      </c>
      <c r="G147" s="5" t="s">
        <v>1567</v>
      </c>
      <c r="H147" s="5" t="s">
        <v>2028</v>
      </c>
      <c r="J147" s="5" t="s">
        <v>2982</v>
      </c>
    </row>
    <row r="148" spans="1:10">
      <c r="A148" s="5">
        <v>147</v>
      </c>
      <c r="B148" s="5" t="s">
        <v>1432</v>
      </c>
      <c r="C148" s="5" t="s">
        <v>168</v>
      </c>
      <c r="D148" s="5" t="s">
        <v>2029</v>
      </c>
      <c r="E148" s="5" t="s">
        <v>2030</v>
      </c>
      <c r="F148" s="5" t="s">
        <v>2031</v>
      </c>
      <c r="G148" s="5" t="s">
        <v>1612</v>
      </c>
      <c r="J148" s="5" t="s">
        <v>2982</v>
      </c>
    </row>
    <row r="149" spans="1:10">
      <c r="A149" s="5">
        <v>148</v>
      </c>
      <c r="B149" s="5" t="s">
        <v>1432</v>
      </c>
      <c r="C149" s="5" t="s">
        <v>168</v>
      </c>
      <c r="D149" s="5" t="s">
        <v>2032</v>
      </c>
      <c r="E149" s="5" t="s">
        <v>2033</v>
      </c>
      <c r="F149" s="5" t="s">
        <v>2034</v>
      </c>
      <c r="G149" s="5" t="s">
        <v>1463</v>
      </c>
      <c r="H149" s="5" t="s">
        <v>2035</v>
      </c>
      <c r="J149" s="5" t="s">
        <v>2982</v>
      </c>
    </row>
    <row r="150" spans="1:10">
      <c r="A150" s="5">
        <v>149</v>
      </c>
      <c r="B150" s="5" t="s">
        <v>1432</v>
      </c>
      <c r="C150" s="5" t="s">
        <v>168</v>
      </c>
      <c r="D150" s="5" t="s">
        <v>2036</v>
      </c>
      <c r="E150" s="5" t="s">
        <v>2037</v>
      </c>
      <c r="F150" s="5" t="s">
        <v>2038</v>
      </c>
      <c r="G150" s="5" t="s">
        <v>1449</v>
      </c>
      <c r="H150" s="5" t="s">
        <v>2039</v>
      </c>
      <c r="J150" s="5" t="s">
        <v>2982</v>
      </c>
    </row>
    <row r="151" spans="1:10">
      <c r="A151" s="5">
        <v>150</v>
      </c>
      <c r="B151" s="5" t="s">
        <v>1432</v>
      </c>
      <c r="C151" s="5" t="s">
        <v>168</v>
      </c>
      <c r="D151" s="5" t="s">
        <v>2040</v>
      </c>
      <c r="E151" s="5" t="s">
        <v>2041</v>
      </c>
      <c r="F151" s="5" t="s">
        <v>2042</v>
      </c>
      <c r="G151" s="5" t="s">
        <v>1551</v>
      </c>
      <c r="H151" s="5" t="s">
        <v>1681</v>
      </c>
      <c r="J151" s="5" t="s">
        <v>2982</v>
      </c>
    </row>
    <row r="152" spans="1:10">
      <c r="A152" s="5">
        <v>151</v>
      </c>
      <c r="B152" s="5" t="s">
        <v>1432</v>
      </c>
      <c r="C152" s="5" t="s">
        <v>168</v>
      </c>
      <c r="D152" s="5" t="s">
        <v>2043</v>
      </c>
      <c r="E152" s="5" t="s">
        <v>2044</v>
      </c>
      <c r="F152" s="5" t="s">
        <v>2045</v>
      </c>
      <c r="G152" s="5" t="s">
        <v>1463</v>
      </c>
      <c r="H152" s="5" t="s">
        <v>2046</v>
      </c>
      <c r="J152" s="5" t="s">
        <v>2982</v>
      </c>
    </row>
    <row r="153" spans="1:10">
      <c r="A153" s="5">
        <v>152</v>
      </c>
      <c r="B153" s="5" t="s">
        <v>1432</v>
      </c>
      <c r="C153" s="5" t="s">
        <v>168</v>
      </c>
      <c r="D153" s="5" t="s">
        <v>2047</v>
      </c>
      <c r="E153" s="5" t="s">
        <v>2048</v>
      </c>
      <c r="F153" s="5" t="s">
        <v>2049</v>
      </c>
      <c r="G153" s="5" t="s">
        <v>1567</v>
      </c>
      <c r="H153" s="5" t="s">
        <v>2050</v>
      </c>
      <c r="J153" s="5" t="s">
        <v>2982</v>
      </c>
    </row>
    <row r="154" spans="1:10">
      <c r="A154" s="5">
        <v>153</v>
      </c>
      <c r="B154" s="5" t="s">
        <v>1432</v>
      </c>
      <c r="C154" s="5" t="s">
        <v>168</v>
      </c>
      <c r="D154" s="5" t="s">
        <v>2051</v>
      </c>
      <c r="E154" s="5" t="s">
        <v>2052</v>
      </c>
      <c r="F154" s="5" t="s">
        <v>2053</v>
      </c>
      <c r="G154" s="5" t="s">
        <v>1685</v>
      </c>
      <c r="H154" s="5" t="s">
        <v>2054</v>
      </c>
      <c r="J154" s="5" t="s">
        <v>2982</v>
      </c>
    </row>
    <row r="155" spans="1:10">
      <c r="A155" s="5">
        <v>154</v>
      </c>
      <c r="B155" s="5" t="s">
        <v>1432</v>
      </c>
      <c r="C155" s="5" t="s">
        <v>168</v>
      </c>
      <c r="D155" s="5" t="s">
        <v>2055</v>
      </c>
      <c r="E155" s="5" t="s">
        <v>2056</v>
      </c>
      <c r="F155" s="5" t="s">
        <v>2057</v>
      </c>
      <c r="G155" s="5" t="s">
        <v>1693</v>
      </c>
      <c r="H155" s="5" t="s">
        <v>1809</v>
      </c>
      <c r="J155" s="5" t="s">
        <v>2982</v>
      </c>
    </row>
    <row r="156" spans="1:10">
      <c r="A156" s="5">
        <v>155</v>
      </c>
      <c r="B156" s="5" t="s">
        <v>1432</v>
      </c>
      <c r="C156" s="5" t="s">
        <v>168</v>
      </c>
      <c r="D156" s="5" t="s">
        <v>2058</v>
      </c>
      <c r="E156" s="5" t="s">
        <v>2059</v>
      </c>
      <c r="F156" s="5" t="s">
        <v>2060</v>
      </c>
      <c r="G156" s="5" t="s">
        <v>1539</v>
      </c>
      <c r="J156" s="5" t="s">
        <v>2982</v>
      </c>
    </row>
    <row r="157" spans="1:10">
      <c r="A157" s="5">
        <v>156</v>
      </c>
      <c r="B157" s="5" t="s">
        <v>1432</v>
      </c>
      <c r="C157" s="5" t="s">
        <v>168</v>
      </c>
      <c r="D157" s="5" t="s">
        <v>2061</v>
      </c>
      <c r="E157" s="5" t="s">
        <v>2062</v>
      </c>
      <c r="F157" s="5" t="s">
        <v>2063</v>
      </c>
      <c r="G157" s="5" t="s">
        <v>1539</v>
      </c>
      <c r="H157" s="5" t="s">
        <v>2064</v>
      </c>
      <c r="J157" s="5" t="s">
        <v>2982</v>
      </c>
    </row>
    <row r="158" spans="1:10">
      <c r="A158" s="5">
        <v>157</v>
      </c>
      <c r="B158" s="5" t="s">
        <v>1432</v>
      </c>
      <c r="C158" s="5" t="s">
        <v>168</v>
      </c>
      <c r="D158" s="5" t="s">
        <v>2065</v>
      </c>
      <c r="E158" s="5" t="s">
        <v>2066</v>
      </c>
      <c r="F158" s="5" t="s">
        <v>2067</v>
      </c>
      <c r="G158" s="5" t="s">
        <v>1440</v>
      </c>
      <c r="H158" s="5" t="s">
        <v>2068</v>
      </c>
      <c r="J158" s="5" t="s">
        <v>2982</v>
      </c>
    </row>
    <row r="159" spans="1:10">
      <c r="A159" s="5">
        <v>158</v>
      </c>
      <c r="B159" s="5" t="s">
        <v>1432</v>
      </c>
      <c r="C159" s="5" t="s">
        <v>168</v>
      </c>
      <c r="D159" s="5" t="s">
        <v>2069</v>
      </c>
      <c r="E159" s="5" t="s">
        <v>2070</v>
      </c>
      <c r="F159" s="5" t="s">
        <v>2071</v>
      </c>
      <c r="G159" s="5" t="s">
        <v>1534</v>
      </c>
      <c r="H159" s="5" t="s">
        <v>2072</v>
      </c>
      <c r="J159" s="5" t="s">
        <v>2982</v>
      </c>
    </row>
    <row r="160" spans="1:10">
      <c r="A160" s="5">
        <v>159</v>
      </c>
      <c r="B160" s="5" t="s">
        <v>1432</v>
      </c>
      <c r="C160" s="5" t="s">
        <v>168</v>
      </c>
      <c r="D160" s="5" t="s">
        <v>2073</v>
      </c>
      <c r="E160" s="5" t="s">
        <v>2074</v>
      </c>
      <c r="F160" s="5" t="s">
        <v>2075</v>
      </c>
      <c r="G160" s="5" t="s">
        <v>1539</v>
      </c>
      <c r="H160" s="5" t="s">
        <v>2076</v>
      </c>
      <c r="J160" s="5" t="s">
        <v>2982</v>
      </c>
    </row>
    <row r="161" spans="1:10">
      <c r="A161" s="5">
        <v>160</v>
      </c>
      <c r="B161" s="5" t="s">
        <v>1432</v>
      </c>
      <c r="C161" s="5" t="s">
        <v>168</v>
      </c>
      <c r="D161" s="5" t="s">
        <v>2077</v>
      </c>
      <c r="E161" s="5" t="s">
        <v>2078</v>
      </c>
      <c r="F161" s="5" t="s">
        <v>2079</v>
      </c>
      <c r="G161" s="5" t="s">
        <v>1445</v>
      </c>
      <c r="H161" s="5" t="s">
        <v>2080</v>
      </c>
      <c r="J161" s="5" t="s">
        <v>2982</v>
      </c>
    </row>
    <row r="162" spans="1:10">
      <c r="A162" s="5">
        <v>161</v>
      </c>
      <c r="B162" s="5" t="s">
        <v>1432</v>
      </c>
      <c r="C162" s="5" t="s">
        <v>168</v>
      </c>
      <c r="D162" s="5" t="s">
        <v>2081</v>
      </c>
      <c r="E162" s="5" t="s">
        <v>2082</v>
      </c>
      <c r="F162" s="5" t="s">
        <v>2083</v>
      </c>
      <c r="G162" s="5" t="s">
        <v>1670</v>
      </c>
      <c r="J162" s="5" t="s">
        <v>2982</v>
      </c>
    </row>
    <row r="163" spans="1:10">
      <c r="A163" s="5">
        <v>162</v>
      </c>
      <c r="B163" s="5" t="s">
        <v>1432</v>
      </c>
      <c r="C163" s="5" t="s">
        <v>168</v>
      </c>
      <c r="D163" s="5" t="s">
        <v>2084</v>
      </c>
      <c r="E163" s="5" t="s">
        <v>2085</v>
      </c>
      <c r="F163" s="5" t="s">
        <v>2086</v>
      </c>
      <c r="G163" s="5" t="s">
        <v>1685</v>
      </c>
      <c r="H163" s="5" t="s">
        <v>2087</v>
      </c>
      <c r="J163" s="5" t="s">
        <v>2982</v>
      </c>
    </row>
    <row r="164" spans="1:10">
      <c r="A164" s="5">
        <v>163</v>
      </c>
      <c r="B164" s="5" t="s">
        <v>1432</v>
      </c>
      <c r="C164" s="5" t="s">
        <v>168</v>
      </c>
      <c r="D164" s="5" t="s">
        <v>2088</v>
      </c>
      <c r="E164" s="5" t="s">
        <v>2089</v>
      </c>
      <c r="F164" s="5" t="s">
        <v>2090</v>
      </c>
      <c r="G164" s="5" t="s">
        <v>1730</v>
      </c>
      <c r="H164" s="5" t="s">
        <v>2091</v>
      </c>
      <c r="J164" s="5" t="s">
        <v>2982</v>
      </c>
    </row>
    <row r="165" spans="1:10">
      <c r="A165" s="5">
        <v>164</v>
      </c>
      <c r="B165" s="5" t="s">
        <v>1432</v>
      </c>
      <c r="C165" s="5" t="s">
        <v>168</v>
      </c>
      <c r="D165" s="5" t="s">
        <v>2092</v>
      </c>
      <c r="E165" s="5" t="s">
        <v>2093</v>
      </c>
      <c r="F165" s="5" t="s">
        <v>2094</v>
      </c>
      <c r="G165" s="5" t="s">
        <v>1449</v>
      </c>
      <c r="H165" s="5" t="s">
        <v>2095</v>
      </c>
      <c r="I165" s="5" t="s">
        <v>2096</v>
      </c>
      <c r="J165" s="5" t="s">
        <v>2982</v>
      </c>
    </row>
    <row r="166" spans="1:10">
      <c r="A166" s="5">
        <v>165</v>
      </c>
      <c r="B166" s="5" t="s">
        <v>1432</v>
      </c>
      <c r="C166" s="5" t="s">
        <v>168</v>
      </c>
      <c r="D166" s="5" t="s">
        <v>2097</v>
      </c>
      <c r="E166" s="5" t="s">
        <v>2098</v>
      </c>
      <c r="F166" s="5" t="s">
        <v>2099</v>
      </c>
      <c r="G166" s="5" t="s">
        <v>1449</v>
      </c>
      <c r="H166" s="5" t="s">
        <v>2100</v>
      </c>
      <c r="I166" s="5" t="s">
        <v>2101</v>
      </c>
      <c r="J166" s="5" t="s">
        <v>2982</v>
      </c>
    </row>
    <row r="167" spans="1:10">
      <c r="A167" s="5">
        <v>166</v>
      </c>
      <c r="B167" s="5" t="s">
        <v>1432</v>
      </c>
      <c r="C167" s="5" t="s">
        <v>168</v>
      </c>
      <c r="D167" s="5" t="s">
        <v>2102</v>
      </c>
      <c r="E167" s="5" t="s">
        <v>2103</v>
      </c>
      <c r="F167" s="5" t="s">
        <v>2104</v>
      </c>
      <c r="G167" s="5" t="s">
        <v>1730</v>
      </c>
      <c r="H167" s="5" t="s">
        <v>2076</v>
      </c>
      <c r="J167" s="5" t="s">
        <v>2982</v>
      </c>
    </row>
    <row r="168" spans="1:10">
      <c r="A168" s="5">
        <v>167</v>
      </c>
      <c r="B168" s="5" t="s">
        <v>1432</v>
      </c>
      <c r="C168" s="5" t="s">
        <v>168</v>
      </c>
      <c r="D168" s="5" t="s">
        <v>2105</v>
      </c>
      <c r="E168" s="5" t="s">
        <v>2106</v>
      </c>
      <c r="F168" s="5" t="s">
        <v>2107</v>
      </c>
      <c r="G168" s="5" t="s">
        <v>1730</v>
      </c>
      <c r="H168" s="5" t="s">
        <v>2108</v>
      </c>
      <c r="J168" s="5" t="s">
        <v>2982</v>
      </c>
    </row>
    <row r="169" spans="1:10">
      <c r="A169" s="5">
        <v>168</v>
      </c>
      <c r="B169" s="5" t="s">
        <v>1432</v>
      </c>
      <c r="C169" s="5" t="s">
        <v>168</v>
      </c>
      <c r="D169" s="5" t="s">
        <v>2109</v>
      </c>
      <c r="E169" s="5" t="s">
        <v>2110</v>
      </c>
      <c r="F169" s="5" t="s">
        <v>2111</v>
      </c>
      <c r="G169" s="5" t="s">
        <v>1693</v>
      </c>
      <c r="H169" s="5" t="s">
        <v>2112</v>
      </c>
      <c r="J169" s="5" t="s">
        <v>2982</v>
      </c>
    </row>
    <row r="170" spans="1:10">
      <c r="A170" s="5">
        <v>169</v>
      </c>
      <c r="B170" s="5" t="s">
        <v>1432</v>
      </c>
      <c r="C170" s="5" t="s">
        <v>168</v>
      </c>
      <c r="D170" s="5" t="s">
        <v>2113</v>
      </c>
      <c r="E170" s="5" t="s">
        <v>2114</v>
      </c>
      <c r="F170" s="5" t="s">
        <v>2115</v>
      </c>
      <c r="G170" s="5" t="s">
        <v>1617</v>
      </c>
      <c r="H170" s="5" t="s">
        <v>2116</v>
      </c>
      <c r="J170" s="5" t="s">
        <v>2982</v>
      </c>
    </row>
    <row r="171" spans="1:10">
      <c r="A171" s="5">
        <v>170</v>
      </c>
      <c r="B171" s="5" t="s">
        <v>1432</v>
      </c>
      <c r="C171" s="5" t="s">
        <v>168</v>
      </c>
      <c r="D171" s="5" t="s">
        <v>2117</v>
      </c>
      <c r="E171" s="5" t="s">
        <v>2118</v>
      </c>
      <c r="F171" s="5" t="s">
        <v>2119</v>
      </c>
      <c r="G171" s="5" t="s">
        <v>1556</v>
      </c>
      <c r="H171" s="5" t="s">
        <v>2120</v>
      </c>
      <c r="J171" s="5" t="s">
        <v>2982</v>
      </c>
    </row>
    <row r="172" spans="1:10">
      <c r="A172" s="5">
        <v>171</v>
      </c>
      <c r="B172" s="5" t="s">
        <v>1432</v>
      </c>
      <c r="C172" s="5" t="s">
        <v>168</v>
      </c>
      <c r="D172" s="5" t="s">
        <v>2121</v>
      </c>
      <c r="E172" s="5" t="s">
        <v>2122</v>
      </c>
      <c r="F172" s="5" t="s">
        <v>2123</v>
      </c>
      <c r="G172" s="5" t="s">
        <v>1551</v>
      </c>
      <c r="H172" s="5" t="s">
        <v>2124</v>
      </c>
      <c r="J172" s="5" t="s">
        <v>2982</v>
      </c>
    </row>
    <row r="173" spans="1:10">
      <c r="A173" s="5">
        <v>172</v>
      </c>
      <c r="B173" s="5" t="s">
        <v>1432</v>
      </c>
      <c r="C173" s="5" t="s">
        <v>168</v>
      </c>
      <c r="D173" s="5" t="s">
        <v>2125</v>
      </c>
      <c r="E173" s="5" t="s">
        <v>2126</v>
      </c>
      <c r="F173" s="5" t="s">
        <v>2127</v>
      </c>
      <c r="G173" s="5" t="s">
        <v>1617</v>
      </c>
      <c r="H173" s="5" t="s">
        <v>2128</v>
      </c>
      <c r="J173" s="5" t="s">
        <v>2982</v>
      </c>
    </row>
    <row r="174" spans="1:10">
      <c r="A174" s="5">
        <v>173</v>
      </c>
      <c r="B174" s="5" t="s">
        <v>1432</v>
      </c>
      <c r="C174" s="5" t="s">
        <v>168</v>
      </c>
      <c r="D174" s="5" t="s">
        <v>2129</v>
      </c>
      <c r="E174" s="5" t="s">
        <v>2130</v>
      </c>
      <c r="F174" s="5" t="s">
        <v>2131</v>
      </c>
      <c r="G174" s="5" t="s">
        <v>1795</v>
      </c>
      <c r="H174" s="5" t="s">
        <v>2132</v>
      </c>
      <c r="J174" s="5" t="s">
        <v>2982</v>
      </c>
    </row>
    <row r="175" spans="1:10">
      <c r="A175" s="5">
        <v>174</v>
      </c>
      <c r="B175" s="5" t="s">
        <v>1432</v>
      </c>
      <c r="C175" s="5" t="s">
        <v>168</v>
      </c>
      <c r="D175" s="5" t="s">
        <v>2133</v>
      </c>
      <c r="E175" s="5" t="s">
        <v>2134</v>
      </c>
      <c r="F175" s="5" t="s">
        <v>2135</v>
      </c>
      <c r="G175" s="5" t="s">
        <v>1648</v>
      </c>
      <c r="H175" s="5" t="s">
        <v>2136</v>
      </c>
      <c r="J175" s="5" t="s">
        <v>2982</v>
      </c>
    </row>
    <row r="176" spans="1:10">
      <c r="A176" s="5">
        <v>175</v>
      </c>
      <c r="B176" s="5" t="s">
        <v>1432</v>
      </c>
      <c r="C176" s="5" t="s">
        <v>168</v>
      </c>
      <c r="D176" s="5" t="s">
        <v>2137</v>
      </c>
      <c r="E176" s="5" t="s">
        <v>2138</v>
      </c>
      <c r="F176" s="5" t="s">
        <v>2139</v>
      </c>
      <c r="G176" s="5" t="s">
        <v>1471</v>
      </c>
      <c r="H176" s="5" t="s">
        <v>2140</v>
      </c>
      <c r="J176" s="5" t="s">
        <v>2982</v>
      </c>
    </row>
    <row r="177" spans="1:10">
      <c r="A177" s="5">
        <v>176</v>
      </c>
      <c r="B177" s="5" t="s">
        <v>1432</v>
      </c>
      <c r="C177" s="5" t="s">
        <v>168</v>
      </c>
      <c r="D177" s="5" t="s">
        <v>2141</v>
      </c>
      <c r="E177" s="5" t="s">
        <v>2142</v>
      </c>
      <c r="F177" s="5" t="s">
        <v>2143</v>
      </c>
      <c r="G177" s="5" t="s">
        <v>1551</v>
      </c>
      <c r="H177" s="5" t="s">
        <v>1809</v>
      </c>
      <c r="J177" s="5" t="s">
        <v>2982</v>
      </c>
    </row>
    <row r="178" spans="1:10">
      <c r="A178" s="5">
        <v>177</v>
      </c>
      <c r="B178" s="5" t="s">
        <v>1432</v>
      </c>
      <c r="C178" s="5" t="s">
        <v>168</v>
      </c>
      <c r="D178" s="5" t="s">
        <v>2144</v>
      </c>
      <c r="E178" s="5" t="s">
        <v>2145</v>
      </c>
      <c r="F178" s="5" t="s">
        <v>2146</v>
      </c>
      <c r="G178" s="5" t="s">
        <v>1471</v>
      </c>
      <c r="H178" s="5" t="s">
        <v>1547</v>
      </c>
      <c r="J178" s="5" t="s">
        <v>2982</v>
      </c>
    </row>
    <row r="179" spans="1:10">
      <c r="A179" s="5">
        <v>178</v>
      </c>
      <c r="B179" s="5" t="s">
        <v>1432</v>
      </c>
      <c r="C179" s="5" t="s">
        <v>168</v>
      </c>
      <c r="D179" s="5" t="s">
        <v>2147</v>
      </c>
      <c r="E179" s="5" t="s">
        <v>2148</v>
      </c>
      <c r="F179" s="5" t="s">
        <v>2149</v>
      </c>
      <c r="G179" s="5" t="s">
        <v>1454</v>
      </c>
      <c r="H179" s="5" t="s">
        <v>2150</v>
      </c>
      <c r="J179" s="5" t="s">
        <v>2982</v>
      </c>
    </row>
    <row r="180" spans="1:10">
      <c r="A180" s="5">
        <v>179</v>
      </c>
      <c r="B180" s="5" t="s">
        <v>1432</v>
      </c>
      <c r="C180" s="5" t="s">
        <v>168</v>
      </c>
      <c r="D180" s="5" t="s">
        <v>2151</v>
      </c>
      <c r="E180" s="5" t="s">
        <v>2152</v>
      </c>
      <c r="F180" s="5" t="s">
        <v>2153</v>
      </c>
      <c r="G180" s="5" t="s">
        <v>1454</v>
      </c>
      <c r="H180" s="5" t="s">
        <v>2154</v>
      </c>
      <c r="J180" s="5" t="s">
        <v>2982</v>
      </c>
    </row>
    <row r="181" spans="1:10">
      <c r="A181" s="5">
        <v>180</v>
      </c>
      <c r="B181" s="5" t="s">
        <v>1432</v>
      </c>
      <c r="C181" s="5" t="s">
        <v>168</v>
      </c>
      <c r="D181" s="5" t="s">
        <v>2155</v>
      </c>
      <c r="E181" s="5" t="s">
        <v>2156</v>
      </c>
      <c r="F181" s="5" t="s">
        <v>2157</v>
      </c>
      <c r="G181" s="5" t="s">
        <v>2158</v>
      </c>
      <c r="J181" s="5" t="s">
        <v>2982</v>
      </c>
    </row>
    <row r="182" spans="1:10">
      <c r="A182" s="5">
        <v>181</v>
      </c>
      <c r="B182" s="5" t="s">
        <v>1432</v>
      </c>
      <c r="C182" s="5" t="s">
        <v>168</v>
      </c>
      <c r="D182" s="5" t="s">
        <v>2159</v>
      </c>
      <c r="E182" s="5" t="s">
        <v>2160</v>
      </c>
      <c r="F182" s="5" t="s">
        <v>2161</v>
      </c>
      <c r="G182" s="5" t="s">
        <v>1445</v>
      </c>
      <c r="H182" s="5" t="s">
        <v>2162</v>
      </c>
      <c r="J182" s="5" t="s">
        <v>2982</v>
      </c>
    </row>
    <row r="183" spans="1:10">
      <c r="A183" s="5">
        <v>182</v>
      </c>
      <c r="B183" s="5" t="s">
        <v>1432</v>
      </c>
      <c r="C183" s="5" t="s">
        <v>168</v>
      </c>
      <c r="D183" s="5" t="s">
        <v>2163</v>
      </c>
      <c r="E183" s="5" t="s">
        <v>2164</v>
      </c>
      <c r="F183" s="5" t="s">
        <v>2165</v>
      </c>
      <c r="G183" s="5" t="s">
        <v>1449</v>
      </c>
      <c r="H183" s="5" t="s">
        <v>2166</v>
      </c>
      <c r="J183" s="5" t="s">
        <v>2982</v>
      </c>
    </row>
    <row r="184" spans="1:10">
      <c r="A184" s="5">
        <v>183</v>
      </c>
      <c r="B184" s="5" t="s">
        <v>1432</v>
      </c>
      <c r="C184" s="5" t="s">
        <v>168</v>
      </c>
      <c r="D184" s="5" t="s">
        <v>2167</v>
      </c>
      <c r="E184" s="5" t="s">
        <v>2168</v>
      </c>
      <c r="F184" s="5" t="s">
        <v>2169</v>
      </c>
      <c r="G184" s="5" t="s">
        <v>1440</v>
      </c>
      <c r="H184" s="5" t="s">
        <v>2170</v>
      </c>
      <c r="J184" s="5" t="s">
        <v>2982</v>
      </c>
    </row>
    <row r="185" spans="1:10">
      <c r="A185" s="5">
        <v>184</v>
      </c>
      <c r="B185" s="5" t="s">
        <v>1432</v>
      </c>
      <c r="C185" s="5" t="s">
        <v>168</v>
      </c>
      <c r="D185" s="5" t="s">
        <v>2171</v>
      </c>
      <c r="E185" s="5" t="s">
        <v>2172</v>
      </c>
      <c r="F185" s="5" t="s">
        <v>2173</v>
      </c>
      <c r="G185" s="5" t="s">
        <v>1449</v>
      </c>
      <c r="H185" s="5" t="s">
        <v>2174</v>
      </c>
      <c r="I185" s="5" t="s">
        <v>2175</v>
      </c>
      <c r="J185" s="5" t="s">
        <v>2982</v>
      </c>
    </row>
    <row r="186" spans="1:10">
      <c r="A186" s="5">
        <v>185</v>
      </c>
      <c r="B186" s="5" t="s">
        <v>1432</v>
      </c>
      <c r="C186" s="5" t="s">
        <v>168</v>
      </c>
      <c r="D186" s="5" t="s">
        <v>2176</v>
      </c>
      <c r="E186" s="5" t="s">
        <v>2177</v>
      </c>
      <c r="F186" s="5" t="s">
        <v>2178</v>
      </c>
      <c r="G186" s="5" t="s">
        <v>1551</v>
      </c>
      <c r="J186" s="5" t="s">
        <v>2982</v>
      </c>
    </row>
    <row r="187" spans="1:10">
      <c r="A187" s="5">
        <v>186</v>
      </c>
      <c r="B187" s="5" t="s">
        <v>1432</v>
      </c>
      <c r="C187" s="5" t="s">
        <v>168</v>
      </c>
      <c r="D187" s="5" t="s">
        <v>2179</v>
      </c>
      <c r="E187" s="5" t="s">
        <v>2180</v>
      </c>
      <c r="F187" s="5" t="s">
        <v>2181</v>
      </c>
      <c r="G187" s="5" t="s">
        <v>1648</v>
      </c>
      <c r="H187" s="5" t="s">
        <v>2182</v>
      </c>
      <c r="J187" s="5" t="s">
        <v>2982</v>
      </c>
    </row>
    <row r="188" spans="1:10">
      <c r="A188" s="5">
        <v>187</v>
      </c>
      <c r="B188" s="5" t="s">
        <v>1432</v>
      </c>
      <c r="C188" s="5" t="s">
        <v>168</v>
      </c>
      <c r="D188" s="5" t="s">
        <v>2183</v>
      </c>
      <c r="E188" s="5" t="s">
        <v>2184</v>
      </c>
      <c r="F188" s="5" t="s">
        <v>2185</v>
      </c>
      <c r="G188" s="5" t="s">
        <v>1517</v>
      </c>
      <c r="J188" s="5" t="s">
        <v>2982</v>
      </c>
    </row>
    <row r="189" spans="1:10">
      <c r="A189" s="5">
        <v>188</v>
      </c>
      <c r="B189" s="5" t="s">
        <v>1432</v>
      </c>
      <c r="C189" s="5" t="s">
        <v>168</v>
      </c>
      <c r="D189" s="5" t="s">
        <v>2186</v>
      </c>
      <c r="E189" s="5" t="s">
        <v>2187</v>
      </c>
      <c r="F189" s="5" t="s">
        <v>2188</v>
      </c>
      <c r="G189" s="5" t="s">
        <v>1534</v>
      </c>
      <c r="H189" s="5" t="s">
        <v>2189</v>
      </c>
      <c r="I189" s="5" t="s">
        <v>2190</v>
      </c>
      <c r="J189" s="5" t="s">
        <v>2982</v>
      </c>
    </row>
    <row r="190" spans="1:10">
      <c r="A190" s="5">
        <v>189</v>
      </c>
      <c r="B190" s="5" t="s">
        <v>1432</v>
      </c>
      <c r="C190" s="5" t="s">
        <v>168</v>
      </c>
      <c r="D190" s="5" t="s">
        <v>2191</v>
      </c>
      <c r="E190" s="5" t="s">
        <v>2192</v>
      </c>
      <c r="F190" s="5" t="s">
        <v>2193</v>
      </c>
      <c r="G190" s="5" t="s">
        <v>1539</v>
      </c>
      <c r="J190" s="5" t="s">
        <v>2982</v>
      </c>
    </row>
    <row r="191" spans="1:10">
      <c r="A191" s="5">
        <v>190</v>
      </c>
      <c r="B191" s="5" t="s">
        <v>1432</v>
      </c>
      <c r="C191" s="5" t="s">
        <v>168</v>
      </c>
      <c r="D191" s="5" t="s">
        <v>2194</v>
      </c>
      <c r="E191" s="5" t="s">
        <v>2195</v>
      </c>
      <c r="F191" s="5" t="s">
        <v>2196</v>
      </c>
      <c r="G191" s="5" t="s">
        <v>1454</v>
      </c>
      <c r="J191" s="5" t="s">
        <v>2982</v>
      </c>
    </row>
    <row r="192" spans="1:10">
      <c r="A192" s="5">
        <v>191</v>
      </c>
      <c r="B192" s="5" t="s">
        <v>1432</v>
      </c>
      <c r="C192" s="5" t="s">
        <v>168</v>
      </c>
      <c r="D192" s="5" t="s">
        <v>2197</v>
      </c>
      <c r="E192" s="5" t="s">
        <v>2198</v>
      </c>
      <c r="F192" s="5" t="s">
        <v>2199</v>
      </c>
      <c r="G192" s="5" t="s">
        <v>1567</v>
      </c>
      <c r="H192" s="5" t="s">
        <v>2200</v>
      </c>
      <c r="J192" s="5" t="s">
        <v>2982</v>
      </c>
    </row>
    <row r="193" spans="1:10">
      <c r="A193" s="5">
        <v>192</v>
      </c>
      <c r="B193" s="5" t="s">
        <v>1432</v>
      </c>
      <c r="C193" s="5" t="s">
        <v>168</v>
      </c>
      <c r="D193" s="5" t="s">
        <v>2201</v>
      </c>
      <c r="E193" s="5" t="s">
        <v>2202</v>
      </c>
      <c r="F193" s="5" t="s">
        <v>2203</v>
      </c>
      <c r="G193" s="5" t="s">
        <v>1680</v>
      </c>
      <c r="J193" s="5" t="s">
        <v>2982</v>
      </c>
    </row>
    <row r="194" spans="1:10">
      <c r="A194" s="5">
        <v>193</v>
      </c>
      <c r="B194" s="5" t="s">
        <v>1432</v>
      </c>
      <c r="C194" s="5" t="s">
        <v>168</v>
      </c>
      <c r="D194" s="5" t="s">
        <v>2204</v>
      </c>
      <c r="E194" s="5" t="s">
        <v>2205</v>
      </c>
      <c r="F194" s="5" t="s">
        <v>2206</v>
      </c>
      <c r="G194" s="5" t="s">
        <v>1445</v>
      </c>
      <c r="H194" s="5" t="s">
        <v>2207</v>
      </c>
      <c r="J194" s="5" t="s">
        <v>2982</v>
      </c>
    </row>
    <row r="195" spans="1:10">
      <c r="A195" s="5">
        <v>194</v>
      </c>
      <c r="B195" s="5" t="s">
        <v>1432</v>
      </c>
      <c r="C195" s="5" t="s">
        <v>168</v>
      </c>
      <c r="D195" s="5" t="s">
        <v>2208</v>
      </c>
      <c r="E195" s="5" t="s">
        <v>2209</v>
      </c>
      <c r="F195" s="5" t="s">
        <v>2210</v>
      </c>
      <c r="G195" s="5" t="s">
        <v>1617</v>
      </c>
      <c r="H195" s="5" t="s">
        <v>2211</v>
      </c>
      <c r="J195" s="5" t="s">
        <v>2982</v>
      </c>
    </row>
    <row r="196" spans="1:10">
      <c r="A196" s="5">
        <v>195</v>
      </c>
      <c r="B196" s="5" t="s">
        <v>1432</v>
      </c>
      <c r="C196" s="5" t="s">
        <v>168</v>
      </c>
      <c r="D196" s="5" t="s">
        <v>2212</v>
      </c>
      <c r="E196" s="5" t="s">
        <v>2213</v>
      </c>
      <c r="F196" s="5" t="s">
        <v>2214</v>
      </c>
      <c r="G196" s="5" t="s">
        <v>1556</v>
      </c>
      <c r="H196" s="5" t="s">
        <v>2215</v>
      </c>
      <c r="J196" s="5" t="s">
        <v>2982</v>
      </c>
    </row>
    <row r="197" spans="1:10">
      <c r="A197" s="5">
        <v>196</v>
      </c>
      <c r="B197" s="5" t="s">
        <v>1432</v>
      </c>
      <c r="C197" s="5" t="s">
        <v>168</v>
      </c>
      <c r="D197" s="5" t="s">
        <v>2216</v>
      </c>
      <c r="E197" s="5" t="s">
        <v>2213</v>
      </c>
      <c r="F197" s="5" t="s">
        <v>2217</v>
      </c>
      <c r="G197" s="5" t="s">
        <v>1864</v>
      </c>
      <c r="J197" s="5" t="s">
        <v>2982</v>
      </c>
    </row>
    <row r="198" spans="1:10">
      <c r="A198" s="5">
        <v>197</v>
      </c>
      <c r="B198" s="5" t="s">
        <v>1432</v>
      </c>
      <c r="C198" s="5" t="s">
        <v>168</v>
      </c>
      <c r="D198" s="5" t="s">
        <v>2218</v>
      </c>
      <c r="E198" s="5" t="s">
        <v>2219</v>
      </c>
      <c r="F198" s="5" t="s">
        <v>2220</v>
      </c>
      <c r="G198" s="5" t="s">
        <v>1864</v>
      </c>
      <c r="H198" s="5" t="s">
        <v>2221</v>
      </c>
      <c r="J198" s="5" t="s">
        <v>2982</v>
      </c>
    </row>
    <row r="199" spans="1:10">
      <c r="A199" s="5">
        <v>198</v>
      </c>
      <c r="B199" s="5" t="s">
        <v>1432</v>
      </c>
      <c r="C199" s="5" t="s">
        <v>168</v>
      </c>
      <c r="D199" s="5" t="s">
        <v>2222</v>
      </c>
      <c r="E199" s="5" t="s">
        <v>2223</v>
      </c>
      <c r="F199" s="5" t="s">
        <v>2224</v>
      </c>
      <c r="G199" s="5" t="s">
        <v>2225</v>
      </c>
      <c r="H199" s="5" t="s">
        <v>2226</v>
      </c>
      <c r="J199" s="5" t="s">
        <v>2982</v>
      </c>
    </row>
    <row r="200" spans="1:10">
      <c r="A200" s="5">
        <v>199</v>
      </c>
      <c r="B200" s="5" t="s">
        <v>1432</v>
      </c>
      <c r="C200" s="5" t="s">
        <v>168</v>
      </c>
      <c r="D200" s="5" t="s">
        <v>2227</v>
      </c>
      <c r="E200" s="5" t="s">
        <v>2228</v>
      </c>
      <c r="F200" s="5" t="s">
        <v>2229</v>
      </c>
      <c r="G200" s="5" t="s">
        <v>1864</v>
      </c>
      <c r="H200" s="5" t="s">
        <v>2230</v>
      </c>
      <c r="J200" s="5" t="s">
        <v>2982</v>
      </c>
    </row>
    <row r="201" spans="1:10">
      <c r="A201" s="5">
        <v>200</v>
      </c>
      <c r="B201" s="5" t="s">
        <v>1432</v>
      </c>
      <c r="C201" s="5" t="s">
        <v>168</v>
      </c>
      <c r="D201" s="5" t="s">
        <v>2231</v>
      </c>
      <c r="E201" s="5" t="s">
        <v>2232</v>
      </c>
      <c r="F201" s="5" t="s">
        <v>2233</v>
      </c>
      <c r="G201" s="5" t="s">
        <v>1680</v>
      </c>
      <c r="H201" s="5" t="s">
        <v>2234</v>
      </c>
      <c r="I201" s="5" t="s">
        <v>2235</v>
      </c>
      <c r="J201" s="5" t="s">
        <v>2982</v>
      </c>
    </row>
    <row r="202" spans="1:10">
      <c r="A202" s="5">
        <v>201</v>
      </c>
      <c r="B202" s="5" t="s">
        <v>1432</v>
      </c>
      <c r="C202" s="5" t="s">
        <v>168</v>
      </c>
      <c r="D202" s="5" t="s">
        <v>2236</v>
      </c>
      <c r="E202" s="5" t="s">
        <v>2237</v>
      </c>
      <c r="F202" s="5" t="s">
        <v>2238</v>
      </c>
      <c r="G202" s="5" t="s">
        <v>1680</v>
      </c>
      <c r="J202" s="5" t="s">
        <v>2982</v>
      </c>
    </row>
    <row r="203" spans="1:10">
      <c r="A203" s="5">
        <v>202</v>
      </c>
      <c r="B203" s="5" t="s">
        <v>1432</v>
      </c>
      <c r="C203" s="5" t="s">
        <v>168</v>
      </c>
      <c r="D203" s="5" t="s">
        <v>2239</v>
      </c>
      <c r="E203" s="5" t="s">
        <v>2240</v>
      </c>
      <c r="F203" s="5" t="s">
        <v>2241</v>
      </c>
      <c r="G203" s="5" t="s">
        <v>2242</v>
      </c>
      <c r="H203" s="5" t="s">
        <v>2243</v>
      </c>
      <c r="J203" s="5" t="s">
        <v>2982</v>
      </c>
    </row>
    <row r="204" spans="1:10">
      <c r="A204" s="5">
        <v>203</v>
      </c>
      <c r="B204" s="5" t="s">
        <v>1432</v>
      </c>
      <c r="C204" s="5" t="s">
        <v>168</v>
      </c>
      <c r="D204" s="5" t="s">
        <v>2244</v>
      </c>
      <c r="E204" s="5" t="s">
        <v>2245</v>
      </c>
      <c r="F204" s="5" t="s">
        <v>2246</v>
      </c>
      <c r="G204" s="5" t="s">
        <v>1556</v>
      </c>
      <c r="H204" s="5" t="s">
        <v>2247</v>
      </c>
      <c r="J204" s="5" t="s">
        <v>2982</v>
      </c>
    </row>
    <row r="205" spans="1:10">
      <c r="A205" s="5">
        <v>204</v>
      </c>
      <c r="B205" s="5" t="s">
        <v>1432</v>
      </c>
      <c r="C205" s="5" t="s">
        <v>168</v>
      </c>
      <c r="D205" s="5" t="s">
        <v>2248</v>
      </c>
      <c r="E205" s="5" t="s">
        <v>2249</v>
      </c>
      <c r="F205" s="5" t="s">
        <v>2250</v>
      </c>
      <c r="G205" s="5" t="s">
        <v>1445</v>
      </c>
      <c r="J205" s="5" t="s">
        <v>2982</v>
      </c>
    </row>
    <row r="206" spans="1:10">
      <c r="A206" s="5">
        <v>205</v>
      </c>
      <c r="B206" s="5" t="s">
        <v>1432</v>
      </c>
      <c r="C206" s="5" t="s">
        <v>168</v>
      </c>
      <c r="D206" s="5" t="s">
        <v>2251</v>
      </c>
      <c r="E206" s="5" t="s">
        <v>2252</v>
      </c>
      <c r="F206" s="5" t="s">
        <v>2253</v>
      </c>
      <c r="G206" s="5" t="s">
        <v>1795</v>
      </c>
      <c r="H206" s="5" t="s">
        <v>2254</v>
      </c>
      <c r="J206" s="5" t="s">
        <v>2982</v>
      </c>
    </row>
    <row r="207" spans="1:10">
      <c r="A207" s="5">
        <v>206</v>
      </c>
      <c r="B207" s="5" t="s">
        <v>1432</v>
      </c>
      <c r="C207" s="5" t="s">
        <v>168</v>
      </c>
      <c r="D207" s="5" t="s">
        <v>2255</v>
      </c>
      <c r="E207" s="5" t="s">
        <v>2256</v>
      </c>
      <c r="F207" s="5" t="s">
        <v>2257</v>
      </c>
      <c r="G207" s="5" t="s">
        <v>2258</v>
      </c>
      <c r="H207" s="5" t="s">
        <v>2259</v>
      </c>
      <c r="J207" s="5" t="s">
        <v>2982</v>
      </c>
    </row>
    <row r="208" spans="1:10">
      <c r="A208" s="5">
        <v>207</v>
      </c>
      <c r="B208" s="5" t="s">
        <v>1432</v>
      </c>
      <c r="C208" s="5" t="s">
        <v>168</v>
      </c>
      <c r="D208" s="5" t="s">
        <v>2260</v>
      </c>
      <c r="E208" s="5" t="s">
        <v>2261</v>
      </c>
      <c r="F208" s="5" t="s">
        <v>2262</v>
      </c>
      <c r="G208" s="5" t="s">
        <v>1480</v>
      </c>
      <c r="H208" s="5" t="s">
        <v>2263</v>
      </c>
      <c r="J208" s="5" t="s">
        <v>2982</v>
      </c>
    </row>
    <row r="209" spans="1:10">
      <c r="A209" s="5">
        <v>208</v>
      </c>
      <c r="B209" s="5" t="s">
        <v>1432</v>
      </c>
      <c r="C209" s="5" t="s">
        <v>168</v>
      </c>
      <c r="D209" s="5" t="s">
        <v>2264</v>
      </c>
      <c r="E209" s="5" t="s">
        <v>2265</v>
      </c>
      <c r="F209" s="5" t="s">
        <v>2266</v>
      </c>
      <c r="G209" s="5" t="s">
        <v>1698</v>
      </c>
      <c r="H209" s="5" t="s">
        <v>2267</v>
      </c>
      <c r="J209" s="5" t="s">
        <v>2982</v>
      </c>
    </row>
    <row r="210" spans="1:10">
      <c r="A210" s="5">
        <v>209</v>
      </c>
      <c r="B210" s="5" t="s">
        <v>1432</v>
      </c>
      <c r="C210" s="5" t="s">
        <v>168</v>
      </c>
      <c r="D210" s="5" t="s">
        <v>2268</v>
      </c>
      <c r="E210" s="5" t="s">
        <v>2269</v>
      </c>
      <c r="F210" s="5" t="s">
        <v>2270</v>
      </c>
      <c r="G210" s="5" t="s">
        <v>2271</v>
      </c>
      <c r="J210" s="5" t="s">
        <v>2982</v>
      </c>
    </row>
    <row r="211" spans="1:10">
      <c r="A211" s="5">
        <v>210</v>
      </c>
      <c r="B211" s="5" t="s">
        <v>1432</v>
      </c>
      <c r="C211" s="5" t="s">
        <v>168</v>
      </c>
      <c r="D211" s="5" t="s">
        <v>2272</v>
      </c>
      <c r="E211" s="5" t="s">
        <v>2273</v>
      </c>
      <c r="F211" s="5" t="s">
        <v>2274</v>
      </c>
      <c r="G211" s="5" t="s">
        <v>1445</v>
      </c>
      <c r="J211" s="5" t="s">
        <v>2982</v>
      </c>
    </row>
    <row r="212" spans="1:10">
      <c r="A212" s="5">
        <v>211</v>
      </c>
      <c r="B212" s="5" t="s">
        <v>1432</v>
      </c>
      <c r="C212" s="5" t="s">
        <v>168</v>
      </c>
      <c r="D212" s="5" t="s">
        <v>2275</v>
      </c>
      <c r="E212" s="5" t="s">
        <v>2276</v>
      </c>
      <c r="F212" s="5" t="s">
        <v>2277</v>
      </c>
      <c r="G212" s="5" t="s">
        <v>1859</v>
      </c>
      <c r="H212" s="5" t="s">
        <v>2278</v>
      </c>
      <c r="J212" s="5" t="s">
        <v>2982</v>
      </c>
    </row>
    <row r="213" spans="1:10">
      <c r="A213" s="5">
        <v>212</v>
      </c>
      <c r="B213" s="5" t="s">
        <v>1432</v>
      </c>
      <c r="C213" s="5" t="s">
        <v>168</v>
      </c>
      <c r="D213" s="5" t="s">
        <v>2279</v>
      </c>
      <c r="E213" s="5" t="s">
        <v>2280</v>
      </c>
      <c r="F213" s="5" t="s">
        <v>2281</v>
      </c>
      <c r="G213" s="5" t="s">
        <v>1449</v>
      </c>
      <c r="J213" s="5" t="s">
        <v>2982</v>
      </c>
    </row>
    <row r="214" spans="1:10">
      <c r="A214" s="5">
        <v>213</v>
      </c>
      <c r="B214" s="5" t="s">
        <v>1432</v>
      </c>
      <c r="C214" s="5" t="s">
        <v>168</v>
      </c>
      <c r="D214" s="5" t="s">
        <v>2282</v>
      </c>
      <c r="E214" s="5" t="s">
        <v>2283</v>
      </c>
      <c r="F214" s="5" t="s">
        <v>2284</v>
      </c>
      <c r="G214" s="5" t="s">
        <v>1567</v>
      </c>
      <c r="H214" s="5" t="s">
        <v>2200</v>
      </c>
      <c r="J214" s="5" t="s">
        <v>2982</v>
      </c>
    </row>
    <row r="215" spans="1:10">
      <c r="A215" s="5">
        <v>214</v>
      </c>
      <c r="B215" s="5" t="s">
        <v>1432</v>
      </c>
      <c r="C215" s="5" t="s">
        <v>168</v>
      </c>
      <c r="D215" s="5" t="s">
        <v>2285</v>
      </c>
      <c r="E215" s="5" t="s">
        <v>2286</v>
      </c>
      <c r="F215" s="5" t="s">
        <v>2287</v>
      </c>
      <c r="G215" s="5" t="s">
        <v>2288</v>
      </c>
      <c r="J215" s="5" t="s">
        <v>2982</v>
      </c>
    </row>
    <row r="216" spans="1:10">
      <c r="A216" s="5">
        <v>215</v>
      </c>
      <c r="B216" s="5" t="s">
        <v>1432</v>
      </c>
      <c r="C216" s="5" t="s">
        <v>168</v>
      </c>
      <c r="D216" s="5" t="s">
        <v>2289</v>
      </c>
      <c r="E216" s="5" t="s">
        <v>2290</v>
      </c>
      <c r="F216" s="5" t="s">
        <v>2291</v>
      </c>
      <c r="G216" s="5" t="s">
        <v>1471</v>
      </c>
      <c r="J216" s="5" t="s">
        <v>2982</v>
      </c>
    </row>
    <row r="217" spans="1:10">
      <c r="A217" s="5">
        <v>216</v>
      </c>
      <c r="B217" s="5" t="s">
        <v>1432</v>
      </c>
      <c r="C217" s="5" t="s">
        <v>168</v>
      </c>
      <c r="D217" s="5" t="s">
        <v>2292</v>
      </c>
      <c r="E217" s="5" t="s">
        <v>2293</v>
      </c>
      <c r="F217" s="5" t="s">
        <v>2294</v>
      </c>
      <c r="G217" s="5" t="s">
        <v>1480</v>
      </c>
      <c r="H217" s="5" t="s">
        <v>2295</v>
      </c>
      <c r="J217" s="5" t="s">
        <v>2982</v>
      </c>
    </row>
    <row r="218" spans="1:10">
      <c r="A218" s="5">
        <v>217</v>
      </c>
      <c r="B218" s="5" t="s">
        <v>1432</v>
      </c>
      <c r="C218" s="5" t="s">
        <v>168</v>
      </c>
      <c r="D218" s="5" t="s">
        <v>2296</v>
      </c>
      <c r="E218" s="5" t="s">
        <v>2297</v>
      </c>
      <c r="F218" s="5" t="s">
        <v>2298</v>
      </c>
      <c r="G218" s="5" t="s">
        <v>1449</v>
      </c>
      <c r="H218" s="5" t="s">
        <v>2299</v>
      </c>
      <c r="J218" s="5" t="s">
        <v>2982</v>
      </c>
    </row>
    <row r="219" spans="1:10">
      <c r="A219" s="5">
        <v>218</v>
      </c>
      <c r="B219" s="5" t="s">
        <v>1432</v>
      </c>
      <c r="C219" s="5" t="s">
        <v>168</v>
      </c>
      <c r="D219" s="5" t="s">
        <v>2300</v>
      </c>
      <c r="E219" s="5" t="s">
        <v>2301</v>
      </c>
      <c r="F219" s="5" t="s">
        <v>2302</v>
      </c>
      <c r="G219" s="5" t="s">
        <v>1463</v>
      </c>
      <c r="H219" s="5" t="s">
        <v>2303</v>
      </c>
      <c r="I219" s="5" t="s">
        <v>2304</v>
      </c>
      <c r="J219" s="5" t="s">
        <v>2982</v>
      </c>
    </row>
    <row r="220" spans="1:10">
      <c r="A220" s="5">
        <v>219</v>
      </c>
      <c r="B220" s="5" t="s">
        <v>1432</v>
      </c>
      <c r="C220" s="5" t="s">
        <v>168</v>
      </c>
      <c r="D220" s="5" t="s">
        <v>2305</v>
      </c>
      <c r="E220" s="5" t="s">
        <v>2306</v>
      </c>
      <c r="F220" s="5" t="s">
        <v>2307</v>
      </c>
      <c r="G220" s="5" t="s">
        <v>1612</v>
      </c>
      <c r="H220" s="5" t="s">
        <v>2308</v>
      </c>
      <c r="J220" s="5" t="s">
        <v>2982</v>
      </c>
    </row>
    <row r="221" spans="1:10">
      <c r="A221" s="5">
        <v>220</v>
      </c>
      <c r="B221" s="5" t="s">
        <v>1432</v>
      </c>
      <c r="C221" s="5" t="s">
        <v>168</v>
      </c>
      <c r="D221" s="5" t="s">
        <v>2309</v>
      </c>
      <c r="E221" s="5" t="s">
        <v>2310</v>
      </c>
      <c r="F221" s="5" t="s">
        <v>2311</v>
      </c>
      <c r="G221" s="5" t="s">
        <v>1458</v>
      </c>
      <c r="H221" s="5" t="s">
        <v>2312</v>
      </c>
      <c r="J221" s="5" t="s">
        <v>2982</v>
      </c>
    </row>
    <row r="222" spans="1:10">
      <c r="A222" s="5">
        <v>221</v>
      </c>
      <c r="B222" s="5" t="s">
        <v>1432</v>
      </c>
      <c r="C222" s="5" t="s">
        <v>168</v>
      </c>
      <c r="D222" s="5" t="s">
        <v>2313</v>
      </c>
      <c r="E222" s="5" t="s">
        <v>2314</v>
      </c>
      <c r="F222" s="5" t="s">
        <v>2315</v>
      </c>
      <c r="G222" s="5" t="s">
        <v>1445</v>
      </c>
      <c r="H222" s="5" t="s">
        <v>2316</v>
      </c>
      <c r="J222" s="5" t="s">
        <v>2982</v>
      </c>
    </row>
    <row r="223" spans="1:10">
      <c r="A223" s="5">
        <v>222</v>
      </c>
      <c r="B223" s="5" t="s">
        <v>1432</v>
      </c>
      <c r="C223" s="5" t="s">
        <v>168</v>
      </c>
      <c r="D223" s="5" t="s">
        <v>2317</v>
      </c>
      <c r="E223" s="5" t="s">
        <v>2318</v>
      </c>
      <c r="F223" s="5" t="s">
        <v>2319</v>
      </c>
      <c r="G223" s="5" t="s">
        <v>1534</v>
      </c>
      <c r="J223" s="5" t="s">
        <v>2982</v>
      </c>
    </row>
    <row r="224" spans="1:10">
      <c r="A224" s="5">
        <v>223</v>
      </c>
      <c r="B224" s="5" t="s">
        <v>1432</v>
      </c>
      <c r="C224" s="5" t="s">
        <v>168</v>
      </c>
      <c r="D224" s="5" t="s">
        <v>2320</v>
      </c>
      <c r="E224" s="5" t="s">
        <v>2321</v>
      </c>
      <c r="F224" s="5" t="s">
        <v>2322</v>
      </c>
      <c r="G224" s="5" t="s">
        <v>1648</v>
      </c>
      <c r="J224" s="5" t="s">
        <v>2982</v>
      </c>
    </row>
    <row r="225" spans="1:10">
      <c r="A225" s="5">
        <v>224</v>
      </c>
      <c r="B225" s="5" t="s">
        <v>1432</v>
      </c>
      <c r="C225" s="5" t="s">
        <v>168</v>
      </c>
      <c r="D225" s="5" t="s">
        <v>2323</v>
      </c>
      <c r="E225" s="5" t="s">
        <v>2324</v>
      </c>
      <c r="F225" s="5" t="s">
        <v>2325</v>
      </c>
      <c r="G225" s="5" t="s">
        <v>1534</v>
      </c>
      <c r="J225" s="5" t="s">
        <v>2982</v>
      </c>
    </row>
    <row r="226" spans="1:10">
      <c r="A226" s="5">
        <v>225</v>
      </c>
      <c r="B226" s="5" t="s">
        <v>1432</v>
      </c>
      <c r="C226" s="5" t="s">
        <v>168</v>
      </c>
      <c r="D226" s="5" t="s">
        <v>2326</v>
      </c>
      <c r="E226" s="5" t="s">
        <v>2327</v>
      </c>
      <c r="F226" s="5" t="s">
        <v>2328</v>
      </c>
      <c r="G226" s="5" t="s">
        <v>1454</v>
      </c>
      <c r="H226" s="5" t="s">
        <v>2329</v>
      </c>
      <c r="J226" s="5" t="s">
        <v>2982</v>
      </c>
    </row>
    <row r="227" spans="1:10">
      <c r="A227" s="5">
        <v>226</v>
      </c>
      <c r="B227" s="5" t="s">
        <v>1432</v>
      </c>
      <c r="C227" s="5" t="s">
        <v>168</v>
      </c>
      <c r="D227" s="5" t="s">
        <v>2330</v>
      </c>
      <c r="E227" s="5" t="s">
        <v>2331</v>
      </c>
      <c r="F227" s="5" t="s">
        <v>2332</v>
      </c>
      <c r="G227" s="5" t="s">
        <v>1534</v>
      </c>
      <c r="H227" s="5" t="s">
        <v>2333</v>
      </c>
      <c r="J227" s="5" t="s">
        <v>2982</v>
      </c>
    </row>
    <row r="228" spans="1:10">
      <c r="A228" s="5">
        <v>227</v>
      </c>
      <c r="B228" s="5" t="s">
        <v>1432</v>
      </c>
      <c r="C228" s="5" t="s">
        <v>168</v>
      </c>
      <c r="D228" s="5" t="s">
        <v>2334</v>
      </c>
      <c r="E228" s="5" t="s">
        <v>2335</v>
      </c>
      <c r="F228" s="5" t="s">
        <v>2336</v>
      </c>
      <c r="G228" s="5" t="s">
        <v>1567</v>
      </c>
      <c r="H228" s="5" t="s">
        <v>2200</v>
      </c>
      <c r="J228" s="5" t="s">
        <v>2982</v>
      </c>
    </row>
    <row r="229" spans="1:10">
      <c r="A229" s="5">
        <v>228</v>
      </c>
      <c r="B229" s="5" t="s">
        <v>1432</v>
      </c>
      <c r="C229" s="5" t="s">
        <v>168</v>
      </c>
      <c r="D229" s="5" t="s">
        <v>2337</v>
      </c>
      <c r="E229" s="5" t="s">
        <v>2338</v>
      </c>
      <c r="F229" s="5" t="s">
        <v>2339</v>
      </c>
      <c r="G229" s="5" t="s">
        <v>1445</v>
      </c>
      <c r="H229" s="5" t="s">
        <v>2340</v>
      </c>
      <c r="J229" s="5" t="s">
        <v>2982</v>
      </c>
    </row>
    <row r="230" spans="1:10">
      <c r="A230" s="5">
        <v>229</v>
      </c>
      <c r="B230" s="5" t="s">
        <v>1432</v>
      </c>
      <c r="C230" s="5" t="s">
        <v>168</v>
      </c>
      <c r="D230" s="5" t="s">
        <v>2341</v>
      </c>
      <c r="E230" s="5" t="s">
        <v>2342</v>
      </c>
      <c r="F230" s="5" t="s">
        <v>2343</v>
      </c>
      <c r="G230" s="5" t="s">
        <v>1445</v>
      </c>
      <c r="H230" s="5" t="s">
        <v>2344</v>
      </c>
      <c r="J230" s="5" t="s">
        <v>2982</v>
      </c>
    </row>
    <row r="231" spans="1:10">
      <c r="A231" s="5">
        <v>230</v>
      </c>
      <c r="B231" s="5" t="s">
        <v>1432</v>
      </c>
      <c r="C231" s="5" t="s">
        <v>168</v>
      </c>
      <c r="D231" s="5" t="s">
        <v>2345</v>
      </c>
      <c r="E231" s="5" t="s">
        <v>2346</v>
      </c>
      <c r="F231" s="5" t="s">
        <v>2347</v>
      </c>
      <c r="G231" s="5" t="s">
        <v>1567</v>
      </c>
      <c r="H231" s="5" t="s">
        <v>2200</v>
      </c>
      <c r="J231" s="5" t="s">
        <v>2982</v>
      </c>
    </row>
    <row r="232" spans="1:10">
      <c r="A232" s="5">
        <v>231</v>
      </c>
      <c r="B232" s="5" t="s">
        <v>1432</v>
      </c>
      <c r="C232" s="5" t="s">
        <v>168</v>
      </c>
      <c r="D232" s="5" t="s">
        <v>2348</v>
      </c>
      <c r="E232" s="5" t="s">
        <v>2349</v>
      </c>
      <c r="F232" s="5" t="s">
        <v>2350</v>
      </c>
      <c r="G232" s="5" t="s">
        <v>1463</v>
      </c>
      <c r="H232" s="5" t="s">
        <v>2351</v>
      </c>
      <c r="J232" s="5" t="s">
        <v>2982</v>
      </c>
    </row>
    <row r="233" spans="1:10">
      <c r="A233" s="5">
        <v>232</v>
      </c>
      <c r="B233" s="5" t="s">
        <v>1432</v>
      </c>
      <c r="C233" s="5" t="s">
        <v>168</v>
      </c>
      <c r="D233" s="5" t="s">
        <v>2352</v>
      </c>
      <c r="E233" s="5" t="s">
        <v>2353</v>
      </c>
      <c r="F233" s="5" t="s">
        <v>2354</v>
      </c>
      <c r="G233" s="5" t="s">
        <v>2258</v>
      </c>
      <c r="J233" s="5" t="s">
        <v>2982</v>
      </c>
    </row>
    <row r="234" spans="1:10">
      <c r="A234" s="5">
        <v>233</v>
      </c>
      <c r="B234" s="5" t="s">
        <v>1432</v>
      </c>
      <c r="C234" s="5" t="s">
        <v>168</v>
      </c>
      <c r="D234" s="5" t="s">
        <v>2355</v>
      </c>
      <c r="E234" s="5" t="s">
        <v>2356</v>
      </c>
      <c r="F234" s="5" t="s">
        <v>2357</v>
      </c>
      <c r="G234" s="5" t="s">
        <v>1567</v>
      </c>
      <c r="H234" s="5" t="s">
        <v>2200</v>
      </c>
      <c r="J234" s="5" t="s">
        <v>2982</v>
      </c>
    </row>
    <row r="235" spans="1:10">
      <c r="A235" s="5">
        <v>234</v>
      </c>
      <c r="B235" s="5" t="s">
        <v>1432</v>
      </c>
      <c r="C235" s="5" t="s">
        <v>168</v>
      </c>
      <c r="D235" s="5" t="s">
        <v>2358</v>
      </c>
      <c r="E235" s="5" t="s">
        <v>2359</v>
      </c>
      <c r="F235" s="5" t="s">
        <v>2360</v>
      </c>
      <c r="G235" s="5" t="s">
        <v>2361</v>
      </c>
      <c r="H235" s="5" t="s">
        <v>2362</v>
      </c>
      <c r="J235" s="5" t="s">
        <v>2982</v>
      </c>
    </row>
    <row r="236" spans="1:10">
      <c r="A236" s="5">
        <v>235</v>
      </c>
      <c r="B236" s="5" t="s">
        <v>1432</v>
      </c>
      <c r="C236" s="5" t="s">
        <v>168</v>
      </c>
      <c r="D236" s="5" t="s">
        <v>2363</v>
      </c>
      <c r="E236" s="5" t="s">
        <v>2364</v>
      </c>
      <c r="F236" s="5" t="s">
        <v>2365</v>
      </c>
      <c r="G236" s="5" t="s">
        <v>1449</v>
      </c>
      <c r="H236" s="5" t="s">
        <v>2366</v>
      </c>
      <c r="J236" s="5" t="s">
        <v>2982</v>
      </c>
    </row>
    <row r="237" spans="1:10">
      <c r="A237" s="5">
        <v>236</v>
      </c>
      <c r="B237" s="5" t="s">
        <v>1432</v>
      </c>
      <c r="C237" s="5" t="s">
        <v>168</v>
      </c>
      <c r="D237" s="5" t="s">
        <v>2367</v>
      </c>
      <c r="E237" s="5" t="s">
        <v>2368</v>
      </c>
      <c r="F237" s="5" t="s">
        <v>2369</v>
      </c>
      <c r="G237" s="5" t="s">
        <v>1551</v>
      </c>
      <c r="H237" s="5" t="s">
        <v>2370</v>
      </c>
      <c r="J237" s="5" t="s">
        <v>2982</v>
      </c>
    </row>
    <row r="238" spans="1:10">
      <c r="A238" s="5">
        <v>237</v>
      </c>
      <c r="B238" s="5" t="s">
        <v>1432</v>
      </c>
      <c r="C238" s="5" t="s">
        <v>168</v>
      </c>
      <c r="D238" s="5" t="s">
        <v>2371</v>
      </c>
      <c r="E238" s="5" t="s">
        <v>2372</v>
      </c>
      <c r="F238" s="5" t="s">
        <v>2373</v>
      </c>
      <c r="G238" s="5" t="s">
        <v>1567</v>
      </c>
      <c r="J238" s="5" t="s">
        <v>2982</v>
      </c>
    </row>
    <row r="239" spans="1:10">
      <c r="A239" s="5">
        <v>238</v>
      </c>
      <c r="B239" s="5" t="s">
        <v>1432</v>
      </c>
      <c r="C239" s="5" t="s">
        <v>168</v>
      </c>
      <c r="D239" s="5" t="s">
        <v>2374</v>
      </c>
      <c r="E239" s="5" t="s">
        <v>2375</v>
      </c>
      <c r="F239" s="5" t="s">
        <v>2376</v>
      </c>
      <c r="G239" s="5" t="s">
        <v>1617</v>
      </c>
      <c r="H239" s="5" t="s">
        <v>2377</v>
      </c>
      <c r="J239" s="5" t="s">
        <v>2982</v>
      </c>
    </row>
    <row r="240" spans="1:10">
      <c r="A240" s="5">
        <v>239</v>
      </c>
      <c r="B240" s="5" t="s">
        <v>1432</v>
      </c>
      <c r="C240" s="5" t="s">
        <v>168</v>
      </c>
      <c r="D240" s="5" t="s">
        <v>2378</v>
      </c>
      <c r="E240" s="5" t="s">
        <v>2379</v>
      </c>
      <c r="F240" s="5" t="s">
        <v>2380</v>
      </c>
      <c r="G240" s="5" t="s">
        <v>1440</v>
      </c>
      <c r="H240" s="5" t="s">
        <v>2381</v>
      </c>
      <c r="I240" s="5" t="s">
        <v>1694</v>
      </c>
      <c r="J240" s="5" t="s">
        <v>2982</v>
      </c>
    </row>
    <row r="241" spans="1:10">
      <c r="A241" s="5">
        <v>240</v>
      </c>
      <c r="B241" s="5" t="s">
        <v>1432</v>
      </c>
      <c r="C241" s="5" t="s">
        <v>168</v>
      </c>
      <c r="D241" s="5" t="s">
        <v>2382</v>
      </c>
      <c r="E241" s="5" t="s">
        <v>2383</v>
      </c>
      <c r="F241" s="5" t="s">
        <v>2384</v>
      </c>
      <c r="G241" s="5" t="s">
        <v>1612</v>
      </c>
      <c r="H241" s="5" t="s">
        <v>2385</v>
      </c>
      <c r="J241" s="5" t="s">
        <v>2982</v>
      </c>
    </row>
    <row r="242" spans="1:10">
      <c r="A242" s="5">
        <v>241</v>
      </c>
      <c r="B242" s="5" t="s">
        <v>1432</v>
      </c>
      <c r="C242" s="5" t="s">
        <v>168</v>
      </c>
      <c r="D242" s="5" t="s">
        <v>2386</v>
      </c>
      <c r="E242" s="5" t="s">
        <v>2387</v>
      </c>
      <c r="F242" s="5" t="s">
        <v>2388</v>
      </c>
      <c r="G242" s="5" t="s">
        <v>1567</v>
      </c>
      <c r="H242" s="5" t="s">
        <v>2200</v>
      </c>
      <c r="J242" s="5" t="s">
        <v>2982</v>
      </c>
    </row>
    <row r="243" spans="1:10">
      <c r="A243" s="5">
        <v>242</v>
      </c>
      <c r="B243" s="5" t="s">
        <v>1432</v>
      </c>
      <c r="C243" s="5" t="s">
        <v>168</v>
      </c>
      <c r="D243" s="5" t="s">
        <v>2389</v>
      </c>
      <c r="E243" s="5" t="s">
        <v>2390</v>
      </c>
      <c r="F243" s="5" t="s">
        <v>2391</v>
      </c>
      <c r="G243" s="5" t="s">
        <v>1440</v>
      </c>
      <c r="H243" s="5" t="s">
        <v>2392</v>
      </c>
      <c r="J243" s="5" t="s">
        <v>2982</v>
      </c>
    </row>
    <row r="244" spans="1:10">
      <c r="A244" s="5">
        <v>243</v>
      </c>
      <c r="B244" s="5" t="s">
        <v>1432</v>
      </c>
      <c r="C244" s="5" t="s">
        <v>168</v>
      </c>
      <c r="D244" s="5" t="s">
        <v>2393</v>
      </c>
      <c r="E244" s="5" t="s">
        <v>2394</v>
      </c>
      <c r="F244" s="5" t="s">
        <v>2395</v>
      </c>
      <c r="G244" s="5" t="s">
        <v>1449</v>
      </c>
      <c r="H244" s="5" t="s">
        <v>2396</v>
      </c>
      <c r="I244" s="5" t="s">
        <v>2397</v>
      </c>
      <c r="J244" s="5" t="s">
        <v>2982</v>
      </c>
    </row>
    <row r="245" spans="1:10">
      <c r="A245" s="5">
        <v>244</v>
      </c>
      <c r="B245" s="5" t="s">
        <v>1432</v>
      </c>
      <c r="C245" s="5" t="s">
        <v>168</v>
      </c>
      <c r="D245" s="5" t="s">
        <v>2398</v>
      </c>
      <c r="E245" s="5" t="s">
        <v>2399</v>
      </c>
      <c r="F245" s="5" t="s">
        <v>2400</v>
      </c>
      <c r="G245" s="5" t="s">
        <v>1648</v>
      </c>
      <c r="H245" s="5" t="s">
        <v>2401</v>
      </c>
      <c r="J245" s="5" t="s">
        <v>2982</v>
      </c>
    </row>
    <row r="246" spans="1:10">
      <c r="A246" s="5">
        <v>245</v>
      </c>
      <c r="B246" s="5" t="s">
        <v>1432</v>
      </c>
      <c r="C246" s="5" t="s">
        <v>168</v>
      </c>
      <c r="D246" s="5" t="s">
        <v>2402</v>
      </c>
      <c r="E246" s="5" t="s">
        <v>2403</v>
      </c>
      <c r="F246" s="5" t="s">
        <v>2404</v>
      </c>
      <c r="G246" s="5" t="s">
        <v>1556</v>
      </c>
      <c r="J246" s="5" t="s">
        <v>2982</v>
      </c>
    </row>
    <row r="247" spans="1:10">
      <c r="A247" s="5">
        <v>246</v>
      </c>
      <c r="B247" s="5" t="s">
        <v>1432</v>
      </c>
      <c r="C247" s="5" t="s">
        <v>168</v>
      </c>
      <c r="D247" s="5" t="s">
        <v>2405</v>
      </c>
      <c r="E247" s="5" t="s">
        <v>2406</v>
      </c>
      <c r="F247" s="5" t="s">
        <v>2407</v>
      </c>
      <c r="G247" s="5" t="s">
        <v>1454</v>
      </c>
      <c r="H247" s="5" t="s">
        <v>2408</v>
      </c>
      <c r="J247" s="5" t="s">
        <v>2982</v>
      </c>
    </row>
    <row r="248" spans="1:10">
      <c r="A248" s="5">
        <v>247</v>
      </c>
      <c r="B248" s="5" t="s">
        <v>1432</v>
      </c>
      <c r="C248" s="5" t="s">
        <v>168</v>
      </c>
      <c r="D248" s="5" t="s">
        <v>2409</v>
      </c>
      <c r="E248" s="5" t="s">
        <v>2410</v>
      </c>
      <c r="F248" s="5" t="s">
        <v>2411</v>
      </c>
      <c r="G248" s="5" t="s">
        <v>1685</v>
      </c>
      <c r="J248" s="5" t="s">
        <v>2982</v>
      </c>
    </row>
    <row r="249" spans="1:10">
      <c r="A249" s="5">
        <v>248</v>
      </c>
      <c r="B249" s="5" t="s">
        <v>1432</v>
      </c>
      <c r="C249" s="5" t="s">
        <v>168</v>
      </c>
      <c r="D249" s="5" t="s">
        <v>2412</v>
      </c>
      <c r="E249" s="5" t="s">
        <v>2413</v>
      </c>
      <c r="F249" s="5" t="s">
        <v>2414</v>
      </c>
      <c r="G249" s="5" t="s">
        <v>1795</v>
      </c>
      <c r="H249" s="5" t="s">
        <v>2415</v>
      </c>
      <c r="J249" s="5" t="s">
        <v>2982</v>
      </c>
    </row>
    <row r="250" spans="1:10">
      <c r="A250" s="5">
        <v>249</v>
      </c>
      <c r="B250" s="5" t="s">
        <v>1432</v>
      </c>
      <c r="C250" s="5" t="s">
        <v>168</v>
      </c>
      <c r="D250" s="5" t="s">
        <v>2416</v>
      </c>
      <c r="E250" s="5" t="s">
        <v>2417</v>
      </c>
      <c r="F250" s="5" t="s">
        <v>2418</v>
      </c>
      <c r="G250" s="5" t="s">
        <v>1458</v>
      </c>
      <c r="J250" s="5" t="s">
        <v>2982</v>
      </c>
    </row>
    <row r="251" spans="1:10">
      <c r="A251" s="5">
        <v>250</v>
      </c>
      <c r="B251" s="5" t="s">
        <v>1432</v>
      </c>
      <c r="C251" s="5" t="s">
        <v>168</v>
      </c>
      <c r="D251" s="5" t="s">
        <v>2419</v>
      </c>
      <c r="E251" s="5" t="s">
        <v>2420</v>
      </c>
      <c r="F251" s="5" t="s">
        <v>2421</v>
      </c>
      <c r="G251" s="5" t="s">
        <v>1680</v>
      </c>
      <c r="H251" s="5" t="s">
        <v>2422</v>
      </c>
      <c r="J251" s="5" t="s">
        <v>2982</v>
      </c>
    </row>
    <row r="252" spans="1:10">
      <c r="A252" s="5">
        <v>251</v>
      </c>
      <c r="B252" s="5" t="s">
        <v>1432</v>
      </c>
      <c r="C252" s="5" t="s">
        <v>168</v>
      </c>
      <c r="D252" s="5" t="s">
        <v>2423</v>
      </c>
      <c r="E252" s="5" t="s">
        <v>2424</v>
      </c>
      <c r="F252" s="5" t="s">
        <v>2425</v>
      </c>
      <c r="G252" s="5" t="s">
        <v>1449</v>
      </c>
      <c r="J252" s="5" t="s">
        <v>2982</v>
      </c>
    </row>
    <row r="253" spans="1:10">
      <c r="A253" s="5">
        <v>252</v>
      </c>
      <c r="B253" s="5" t="s">
        <v>1432</v>
      </c>
      <c r="C253" s="5" t="s">
        <v>168</v>
      </c>
      <c r="D253" s="5" t="s">
        <v>2426</v>
      </c>
      <c r="E253" s="5" t="s">
        <v>2427</v>
      </c>
      <c r="F253" s="5" t="s">
        <v>2428</v>
      </c>
      <c r="G253" s="5" t="s">
        <v>1454</v>
      </c>
      <c r="J253" s="5" t="s">
        <v>2982</v>
      </c>
    </row>
    <row r="254" spans="1:10">
      <c r="A254" s="5">
        <v>253</v>
      </c>
      <c r="B254" s="5" t="s">
        <v>1432</v>
      </c>
      <c r="C254" s="5" t="s">
        <v>168</v>
      </c>
      <c r="D254" s="5" t="s">
        <v>2429</v>
      </c>
      <c r="E254" s="5" t="s">
        <v>2430</v>
      </c>
      <c r="F254" s="5" t="s">
        <v>2431</v>
      </c>
      <c r="G254" s="5" t="s">
        <v>1556</v>
      </c>
      <c r="J254" s="5" t="s">
        <v>2982</v>
      </c>
    </row>
    <row r="255" spans="1:10">
      <c r="A255" s="5">
        <v>254</v>
      </c>
      <c r="B255" s="5" t="s">
        <v>1432</v>
      </c>
      <c r="C255" s="5" t="s">
        <v>168</v>
      </c>
      <c r="D255" s="5" t="s">
        <v>2432</v>
      </c>
      <c r="E255" s="5" t="s">
        <v>2433</v>
      </c>
      <c r="F255" s="5" t="s">
        <v>2434</v>
      </c>
      <c r="G255" s="5" t="s">
        <v>1693</v>
      </c>
      <c r="H255" s="5" t="s">
        <v>2132</v>
      </c>
      <c r="J255" s="5" t="s">
        <v>2982</v>
      </c>
    </row>
    <row r="256" spans="1:10">
      <c r="A256" s="5">
        <v>255</v>
      </c>
      <c r="B256" s="5" t="s">
        <v>1432</v>
      </c>
      <c r="C256" s="5" t="s">
        <v>168</v>
      </c>
      <c r="D256" s="5" t="s">
        <v>2435</v>
      </c>
      <c r="E256" s="5" t="s">
        <v>2436</v>
      </c>
      <c r="F256" s="5" t="s">
        <v>2437</v>
      </c>
      <c r="G256" s="5" t="s">
        <v>1440</v>
      </c>
      <c r="H256" s="5" t="s">
        <v>2438</v>
      </c>
      <c r="J256" s="5" t="s">
        <v>2982</v>
      </c>
    </row>
    <row r="257" spans="1:10">
      <c r="A257" s="5">
        <v>256</v>
      </c>
      <c r="B257" s="5" t="s">
        <v>1432</v>
      </c>
      <c r="C257" s="5" t="s">
        <v>168</v>
      </c>
      <c r="D257" s="5" t="s">
        <v>2439</v>
      </c>
      <c r="E257" s="5" t="s">
        <v>2440</v>
      </c>
      <c r="F257" s="5" t="s">
        <v>2441</v>
      </c>
      <c r="G257" s="5" t="s">
        <v>1612</v>
      </c>
      <c r="H257" s="5" t="s">
        <v>2442</v>
      </c>
      <c r="J257" s="5" t="s">
        <v>2982</v>
      </c>
    </row>
    <row r="258" spans="1:10">
      <c r="A258" s="5">
        <v>257</v>
      </c>
      <c r="B258" s="5" t="s">
        <v>1432</v>
      </c>
      <c r="C258" s="5" t="s">
        <v>168</v>
      </c>
      <c r="D258" s="5" t="s">
        <v>2443</v>
      </c>
      <c r="E258" s="5" t="s">
        <v>2444</v>
      </c>
      <c r="F258" s="5" t="s">
        <v>2445</v>
      </c>
      <c r="G258" s="5" t="s">
        <v>1735</v>
      </c>
      <c r="J258" s="5" t="s">
        <v>2982</v>
      </c>
    </row>
    <row r="259" spans="1:10">
      <c r="A259" s="5">
        <v>258</v>
      </c>
      <c r="B259" s="5" t="s">
        <v>1432</v>
      </c>
      <c r="C259" s="5" t="s">
        <v>168</v>
      </c>
      <c r="D259" s="5" t="s">
        <v>2446</v>
      </c>
      <c r="E259" s="5" t="s">
        <v>2447</v>
      </c>
      <c r="F259" s="5" t="s">
        <v>2448</v>
      </c>
      <c r="G259" s="5" t="s">
        <v>1735</v>
      </c>
      <c r="H259" s="5" t="s">
        <v>2449</v>
      </c>
      <c r="I259" s="5" t="s">
        <v>2450</v>
      </c>
      <c r="J259" s="5" t="s">
        <v>2982</v>
      </c>
    </row>
    <row r="260" spans="1:10">
      <c r="A260" s="5">
        <v>259</v>
      </c>
      <c r="B260" s="5" t="s">
        <v>1432</v>
      </c>
      <c r="C260" s="5" t="s">
        <v>168</v>
      </c>
      <c r="D260" s="5" t="s">
        <v>2451</v>
      </c>
      <c r="E260" s="5" t="s">
        <v>2452</v>
      </c>
      <c r="F260" s="5" t="s">
        <v>2453</v>
      </c>
      <c r="G260" s="5" t="s">
        <v>1449</v>
      </c>
      <c r="H260" s="5" t="s">
        <v>2454</v>
      </c>
      <c r="J260" s="5" t="s">
        <v>2982</v>
      </c>
    </row>
    <row r="261" spans="1:10">
      <c r="A261" s="5">
        <v>260</v>
      </c>
      <c r="B261" s="5" t="s">
        <v>1432</v>
      </c>
      <c r="C261" s="5" t="s">
        <v>168</v>
      </c>
      <c r="D261" s="5" t="s">
        <v>2455</v>
      </c>
      <c r="E261" s="5" t="s">
        <v>2456</v>
      </c>
      <c r="F261" s="5" t="s">
        <v>2457</v>
      </c>
      <c r="G261" s="5" t="s">
        <v>1463</v>
      </c>
      <c r="J261" s="5" t="s">
        <v>2982</v>
      </c>
    </row>
    <row r="262" spans="1:10">
      <c r="A262" s="5">
        <v>261</v>
      </c>
      <c r="B262" s="5" t="s">
        <v>1432</v>
      </c>
      <c r="C262" s="5" t="s">
        <v>168</v>
      </c>
      <c r="D262" s="5" t="s">
        <v>2458</v>
      </c>
      <c r="E262" s="5" t="s">
        <v>2459</v>
      </c>
      <c r="F262" s="5" t="s">
        <v>2460</v>
      </c>
      <c r="G262" s="5" t="s">
        <v>1454</v>
      </c>
      <c r="H262" s="5" t="s">
        <v>2461</v>
      </c>
      <c r="J262" s="5" t="s">
        <v>2982</v>
      </c>
    </row>
    <row r="263" spans="1:10">
      <c r="A263" s="5">
        <v>262</v>
      </c>
      <c r="B263" s="5" t="s">
        <v>1432</v>
      </c>
      <c r="C263" s="5" t="s">
        <v>168</v>
      </c>
      <c r="D263" s="5" t="s">
        <v>2462</v>
      </c>
      <c r="E263" s="5" t="s">
        <v>2459</v>
      </c>
      <c r="F263" s="5" t="s">
        <v>2463</v>
      </c>
      <c r="G263" s="5" t="s">
        <v>1445</v>
      </c>
      <c r="H263" s="5" t="s">
        <v>2464</v>
      </c>
      <c r="J263" s="5" t="s">
        <v>2982</v>
      </c>
    </row>
    <row r="264" spans="1:10">
      <c r="A264" s="5">
        <v>263</v>
      </c>
      <c r="B264" s="5" t="s">
        <v>1432</v>
      </c>
      <c r="C264" s="5" t="s">
        <v>168</v>
      </c>
      <c r="D264" s="5" t="s">
        <v>2465</v>
      </c>
      <c r="E264" s="5" t="s">
        <v>2466</v>
      </c>
      <c r="F264" s="5" t="s">
        <v>2467</v>
      </c>
      <c r="G264" s="5" t="s">
        <v>1454</v>
      </c>
      <c r="J264" s="5" t="s">
        <v>2982</v>
      </c>
    </row>
    <row r="265" spans="1:10">
      <c r="A265" s="5">
        <v>264</v>
      </c>
      <c r="B265" s="5" t="s">
        <v>1432</v>
      </c>
      <c r="C265" s="5" t="s">
        <v>168</v>
      </c>
      <c r="D265" s="5" t="s">
        <v>2468</v>
      </c>
      <c r="E265" s="5" t="s">
        <v>2469</v>
      </c>
      <c r="F265" s="5" t="s">
        <v>2470</v>
      </c>
      <c r="G265" s="5" t="s">
        <v>1449</v>
      </c>
      <c r="J265" s="5" t="s">
        <v>2982</v>
      </c>
    </row>
    <row r="266" spans="1:10">
      <c r="A266" s="5">
        <v>265</v>
      </c>
      <c r="B266" s="5" t="s">
        <v>1432</v>
      </c>
      <c r="C266" s="5" t="s">
        <v>168</v>
      </c>
      <c r="D266" s="5" t="s">
        <v>2471</v>
      </c>
      <c r="E266" s="5" t="s">
        <v>2472</v>
      </c>
      <c r="F266" s="5" t="s">
        <v>2473</v>
      </c>
      <c r="G266" s="5" t="s">
        <v>1795</v>
      </c>
      <c r="H266" s="5" t="s">
        <v>2474</v>
      </c>
      <c r="J266" s="5" t="s">
        <v>2982</v>
      </c>
    </row>
    <row r="267" spans="1:10">
      <c r="A267" s="5">
        <v>266</v>
      </c>
      <c r="B267" s="5" t="s">
        <v>1432</v>
      </c>
      <c r="C267" s="5" t="s">
        <v>168</v>
      </c>
      <c r="D267" s="5" t="s">
        <v>2475</v>
      </c>
      <c r="E267" s="5" t="s">
        <v>2476</v>
      </c>
      <c r="F267" s="5" t="s">
        <v>2477</v>
      </c>
      <c r="G267" s="5" t="s">
        <v>1567</v>
      </c>
      <c r="H267" s="5" t="s">
        <v>1585</v>
      </c>
      <c r="J267" s="5" t="s">
        <v>2982</v>
      </c>
    </row>
    <row r="268" spans="1:10">
      <c r="A268" s="5">
        <v>267</v>
      </c>
      <c r="B268" s="5" t="s">
        <v>1432</v>
      </c>
      <c r="C268" s="5" t="s">
        <v>168</v>
      </c>
      <c r="D268" s="5" t="s">
        <v>2478</v>
      </c>
      <c r="E268" s="5" t="s">
        <v>2476</v>
      </c>
      <c r="F268" s="5" t="s">
        <v>2479</v>
      </c>
      <c r="G268" s="5" t="s">
        <v>1449</v>
      </c>
      <c r="H268" s="5" t="s">
        <v>2480</v>
      </c>
      <c r="J268" s="5" t="s">
        <v>2982</v>
      </c>
    </row>
    <row r="269" spans="1:10">
      <c r="A269" s="5">
        <v>268</v>
      </c>
      <c r="B269" s="5" t="s">
        <v>1432</v>
      </c>
      <c r="C269" s="5" t="s">
        <v>168</v>
      </c>
      <c r="D269" s="5" t="s">
        <v>2481</v>
      </c>
      <c r="E269" s="5" t="s">
        <v>2482</v>
      </c>
      <c r="F269" s="5" t="s">
        <v>2483</v>
      </c>
      <c r="G269" s="5" t="s">
        <v>1454</v>
      </c>
      <c r="H269" s="5" t="s">
        <v>2484</v>
      </c>
      <c r="J269" s="5" t="s">
        <v>2982</v>
      </c>
    </row>
    <row r="270" spans="1:10">
      <c r="A270" s="5">
        <v>269</v>
      </c>
      <c r="B270" s="5" t="s">
        <v>1432</v>
      </c>
      <c r="C270" s="5" t="s">
        <v>168</v>
      </c>
      <c r="D270" s="5" t="s">
        <v>2485</v>
      </c>
      <c r="E270" s="5" t="s">
        <v>2486</v>
      </c>
      <c r="F270" s="5" t="s">
        <v>2487</v>
      </c>
      <c r="G270" s="5" t="s">
        <v>1440</v>
      </c>
      <c r="H270" s="5" t="s">
        <v>2488</v>
      </c>
      <c r="I270" s="5" t="s">
        <v>2489</v>
      </c>
      <c r="J270" s="5" t="s">
        <v>2982</v>
      </c>
    </row>
    <row r="271" spans="1:10">
      <c r="A271" s="5">
        <v>270</v>
      </c>
      <c r="B271" s="5" t="s">
        <v>1432</v>
      </c>
      <c r="C271" s="5" t="s">
        <v>168</v>
      </c>
      <c r="D271" s="5" t="s">
        <v>2490</v>
      </c>
      <c r="E271" s="5" t="s">
        <v>2491</v>
      </c>
      <c r="F271" s="5" t="s">
        <v>2492</v>
      </c>
      <c r="G271" s="5" t="s">
        <v>1454</v>
      </c>
      <c r="H271" s="5" t="s">
        <v>2493</v>
      </c>
      <c r="J271" s="5" t="s">
        <v>2982</v>
      </c>
    </row>
    <row r="272" spans="1:10">
      <c r="A272" s="5">
        <v>271</v>
      </c>
      <c r="B272" s="5" t="s">
        <v>1432</v>
      </c>
      <c r="C272" s="5" t="s">
        <v>168</v>
      </c>
      <c r="D272" s="5" t="s">
        <v>2494</v>
      </c>
      <c r="E272" s="5" t="s">
        <v>2495</v>
      </c>
      <c r="F272" s="5" t="s">
        <v>2496</v>
      </c>
      <c r="G272" s="5" t="s">
        <v>1454</v>
      </c>
      <c r="H272" s="5" t="s">
        <v>2422</v>
      </c>
      <c r="J272" s="5" t="s">
        <v>2982</v>
      </c>
    </row>
    <row r="273" spans="1:10">
      <c r="A273" s="5">
        <v>272</v>
      </c>
      <c r="B273" s="5" t="s">
        <v>1432</v>
      </c>
      <c r="C273" s="5" t="s">
        <v>168</v>
      </c>
      <c r="D273" s="5" t="s">
        <v>2497</v>
      </c>
      <c r="E273" s="5" t="s">
        <v>2498</v>
      </c>
      <c r="F273" s="5" t="s">
        <v>2499</v>
      </c>
      <c r="G273" s="5" t="s">
        <v>1864</v>
      </c>
      <c r="H273" s="5" t="s">
        <v>2500</v>
      </c>
      <c r="J273" s="5" t="s">
        <v>2982</v>
      </c>
    </row>
    <row r="274" spans="1:10">
      <c r="A274" s="5">
        <v>273</v>
      </c>
      <c r="B274" s="5" t="s">
        <v>1432</v>
      </c>
      <c r="C274" s="5" t="s">
        <v>168</v>
      </c>
      <c r="D274" s="5" t="s">
        <v>2501</v>
      </c>
      <c r="E274" s="5" t="s">
        <v>2502</v>
      </c>
      <c r="F274" s="5" t="s">
        <v>2503</v>
      </c>
      <c r="G274" s="5" t="s">
        <v>1445</v>
      </c>
      <c r="H274" s="5" t="s">
        <v>2504</v>
      </c>
      <c r="J274" s="5" t="s">
        <v>2982</v>
      </c>
    </row>
    <row r="275" spans="1:10">
      <c r="A275" s="5">
        <v>274</v>
      </c>
      <c r="B275" s="5" t="s">
        <v>1432</v>
      </c>
      <c r="C275" s="5" t="s">
        <v>168</v>
      </c>
      <c r="D275" s="5" t="s">
        <v>2505</v>
      </c>
      <c r="E275" s="5" t="s">
        <v>2506</v>
      </c>
      <c r="F275" s="5" t="s">
        <v>2507</v>
      </c>
      <c r="G275" s="5" t="s">
        <v>1556</v>
      </c>
      <c r="H275" s="5" t="s">
        <v>2508</v>
      </c>
      <c r="J275" s="5" t="s">
        <v>2982</v>
      </c>
    </row>
    <row r="276" spans="1:10">
      <c r="A276" s="5">
        <v>275</v>
      </c>
      <c r="B276" s="5" t="s">
        <v>1432</v>
      </c>
      <c r="C276" s="5" t="s">
        <v>168</v>
      </c>
      <c r="D276" s="5" t="s">
        <v>2509</v>
      </c>
      <c r="E276" s="5" t="s">
        <v>2510</v>
      </c>
      <c r="F276" s="5" t="s">
        <v>2511</v>
      </c>
      <c r="G276" s="5" t="s">
        <v>1471</v>
      </c>
      <c r="H276" s="5" t="s">
        <v>2512</v>
      </c>
      <c r="J276" s="5" t="s">
        <v>2982</v>
      </c>
    </row>
    <row r="277" spans="1:10">
      <c r="A277" s="5">
        <v>276</v>
      </c>
      <c r="B277" s="5" t="s">
        <v>1432</v>
      </c>
      <c r="C277" s="5" t="s">
        <v>168</v>
      </c>
      <c r="D277" s="5" t="s">
        <v>2513</v>
      </c>
      <c r="E277" s="5" t="s">
        <v>2514</v>
      </c>
      <c r="F277" s="5" t="s">
        <v>2515</v>
      </c>
      <c r="G277" s="5" t="s">
        <v>1556</v>
      </c>
      <c r="H277" s="5" t="s">
        <v>2516</v>
      </c>
      <c r="J277" s="5" t="s">
        <v>2982</v>
      </c>
    </row>
    <row r="278" spans="1:10">
      <c r="A278" s="5">
        <v>277</v>
      </c>
      <c r="B278" s="5" t="s">
        <v>1432</v>
      </c>
      <c r="C278" s="5" t="s">
        <v>168</v>
      </c>
      <c r="D278" s="5" t="s">
        <v>2517</v>
      </c>
      <c r="E278" s="5" t="s">
        <v>2518</v>
      </c>
      <c r="F278" s="5" t="s">
        <v>2519</v>
      </c>
      <c r="G278" s="5" t="s">
        <v>1864</v>
      </c>
      <c r="H278" s="5" t="s">
        <v>2520</v>
      </c>
      <c r="I278" s="5" t="s">
        <v>2521</v>
      </c>
      <c r="J278" s="5" t="s">
        <v>2982</v>
      </c>
    </row>
    <row r="279" spans="1:10">
      <c r="A279" s="5">
        <v>278</v>
      </c>
      <c r="B279" s="5" t="s">
        <v>1432</v>
      </c>
      <c r="C279" s="5" t="s">
        <v>168</v>
      </c>
      <c r="D279" s="5" t="s">
        <v>2522</v>
      </c>
      <c r="E279" s="5" t="s">
        <v>2523</v>
      </c>
      <c r="F279" s="5" t="s">
        <v>2524</v>
      </c>
      <c r="G279" s="5" t="s">
        <v>1471</v>
      </c>
      <c r="H279" s="5" t="s">
        <v>1681</v>
      </c>
      <c r="J279" s="5" t="s">
        <v>2982</v>
      </c>
    </row>
    <row r="280" spans="1:10">
      <c r="A280" s="5">
        <v>279</v>
      </c>
      <c r="B280" s="5" t="s">
        <v>1432</v>
      </c>
      <c r="C280" s="5" t="s">
        <v>168</v>
      </c>
      <c r="D280" s="5" t="s">
        <v>2525</v>
      </c>
      <c r="E280" s="5" t="s">
        <v>2526</v>
      </c>
      <c r="F280" s="5" t="s">
        <v>2527</v>
      </c>
      <c r="G280" s="5" t="s">
        <v>1551</v>
      </c>
      <c r="H280" s="5" t="s">
        <v>2528</v>
      </c>
      <c r="J280" s="5" t="s">
        <v>2982</v>
      </c>
    </row>
    <row r="281" spans="1:10">
      <c r="A281" s="5">
        <v>280</v>
      </c>
      <c r="B281" s="5" t="s">
        <v>1432</v>
      </c>
      <c r="C281" s="5" t="s">
        <v>168</v>
      </c>
      <c r="D281" s="5" t="s">
        <v>2529</v>
      </c>
      <c r="E281" s="5" t="s">
        <v>2530</v>
      </c>
      <c r="F281" s="5" t="s">
        <v>2531</v>
      </c>
      <c r="G281" s="5" t="s">
        <v>1551</v>
      </c>
      <c r="H281" s="5" t="s">
        <v>2532</v>
      </c>
      <c r="J281" s="5" t="s">
        <v>2982</v>
      </c>
    </row>
    <row r="282" spans="1:10">
      <c r="A282" s="5">
        <v>281</v>
      </c>
      <c r="B282" s="5" t="s">
        <v>1432</v>
      </c>
      <c r="C282" s="5" t="s">
        <v>168</v>
      </c>
      <c r="D282" s="5" t="s">
        <v>2533</v>
      </c>
      <c r="E282" s="5" t="s">
        <v>2534</v>
      </c>
      <c r="F282" s="5" t="s">
        <v>2535</v>
      </c>
      <c r="G282" s="5" t="s">
        <v>1534</v>
      </c>
      <c r="H282" s="5" t="s">
        <v>2536</v>
      </c>
      <c r="J282" s="5" t="s">
        <v>2982</v>
      </c>
    </row>
    <row r="283" spans="1:10">
      <c r="A283" s="5">
        <v>282</v>
      </c>
      <c r="B283" s="5" t="s">
        <v>1432</v>
      </c>
      <c r="C283" s="5" t="s">
        <v>168</v>
      </c>
      <c r="D283" s="5" t="s">
        <v>2537</v>
      </c>
      <c r="E283" s="5" t="s">
        <v>2538</v>
      </c>
      <c r="F283" s="5" t="s">
        <v>2539</v>
      </c>
      <c r="G283" s="5" t="s">
        <v>1471</v>
      </c>
      <c r="J283" s="5" t="s">
        <v>2982</v>
      </c>
    </row>
    <row r="284" spans="1:10">
      <c r="A284" s="5">
        <v>283</v>
      </c>
      <c r="B284" s="5" t="s">
        <v>1432</v>
      </c>
      <c r="C284" s="5" t="s">
        <v>168</v>
      </c>
      <c r="D284" s="5" t="s">
        <v>2540</v>
      </c>
      <c r="E284" s="5" t="s">
        <v>2538</v>
      </c>
      <c r="F284" s="5" t="s">
        <v>2541</v>
      </c>
      <c r="G284" s="5" t="s">
        <v>1567</v>
      </c>
      <c r="H284" s="5" t="s">
        <v>2542</v>
      </c>
      <c r="J284" s="5" t="s">
        <v>2982</v>
      </c>
    </row>
    <row r="285" spans="1:10">
      <c r="A285" s="5">
        <v>284</v>
      </c>
      <c r="B285" s="5" t="s">
        <v>1432</v>
      </c>
      <c r="C285" s="5" t="s">
        <v>168</v>
      </c>
      <c r="D285" s="5" t="s">
        <v>2543</v>
      </c>
      <c r="E285" s="5" t="s">
        <v>2538</v>
      </c>
      <c r="F285" s="5" t="s">
        <v>2544</v>
      </c>
      <c r="G285" s="5" t="s">
        <v>1534</v>
      </c>
      <c r="H285" s="5" t="s">
        <v>2545</v>
      </c>
      <c r="J285" s="5" t="s">
        <v>2982</v>
      </c>
    </row>
    <row r="286" spans="1:10">
      <c r="A286" s="5">
        <v>285</v>
      </c>
      <c r="B286" s="5" t="s">
        <v>1432</v>
      </c>
      <c r="C286" s="5" t="s">
        <v>168</v>
      </c>
      <c r="D286" s="5" t="s">
        <v>2546</v>
      </c>
      <c r="E286" s="5" t="s">
        <v>2547</v>
      </c>
      <c r="F286" s="5" t="s">
        <v>2548</v>
      </c>
      <c r="G286" s="5" t="s">
        <v>1534</v>
      </c>
      <c r="H286" s="5" t="s">
        <v>2549</v>
      </c>
      <c r="J286" s="5" t="s">
        <v>2982</v>
      </c>
    </row>
    <row r="287" spans="1:10">
      <c r="A287" s="5">
        <v>286</v>
      </c>
      <c r="B287" s="5" t="s">
        <v>1432</v>
      </c>
      <c r="C287" s="5" t="s">
        <v>168</v>
      </c>
      <c r="D287" s="5" t="s">
        <v>2550</v>
      </c>
      <c r="E287" s="5" t="s">
        <v>2551</v>
      </c>
      <c r="F287" s="5" t="s">
        <v>2552</v>
      </c>
      <c r="G287" s="5" t="s">
        <v>1739</v>
      </c>
      <c r="H287" s="5" t="s">
        <v>2553</v>
      </c>
      <c r="J287" s="5" t="s">
        <v>2982</v>
      </c>
    </row>
    <row r="288" spans="1:10">
      <c r="A288" s="5">
        <v>287</v>
      </c>
      <c r="B288" s="5" t="s">
        <v>1432</v>
      </c>
      <c r="C288" s="5" t="s">
        <v>168</v>
      </c>
      <c r="D288" s="5" t="s">
        <v>2554</v>
      </c>
      <c r="E288" s="5" t="s">
        <v>2555</v>
      </c>
      <c r="F288" s="5" t="s">
        <v>2556</v>
      </c>
      <c r="G288" s="5" t="s">
        <v>1551</v>
      </c>
      <c r="H288" s="5" t="s">
        <v>2557</v>
      </c>
      <c r="J288" s="5" t="s">
        <v>2982</v>
      </c>
    </row>
    <row r="289" spans="1:10">
      <c r="A289" s="5">
        <v>288</v>
      </c>
      <c r="B289" s="5" t="s">
        <v>1432</v>
      </c>
      <c r="C289" s="5" t="s">
        <v>168</v>
      </c>
      <c r="D289" s="5" t="s">
        <v>2558</v>
      </c>
      <c r="E289" s="5" t="s">
        <v>2559</v>
      </c>
      <c r="F289" s="5" t="s">
        <v>2560</v>
      </c>
      <c r="G289" s="5" t="s">
        <v>1539</v>
      </c>
      <c r="J289" s="5" t="s">
        <v>2982</v>
      </c>
    </row>
    <row r="290" spans="1:10">
      <c r="A290" s="5">
        <v>289</v>
      </c>
      <c r="B290" s="5" t="s">
        <v>1432</v>
      </c>
      <c r="C290" s="5" t="s">
        <v>168</v>
      </c>
      <c r="D290" s="5" t="s">
        <v>2561</v>
      </c>
      <c r="E290" s="5" t="s">
        <v>2562</v>
      </c>
      <c r="F290" s="5" t="s">
        <v>2563</v>
      </c>
      <c r="G290" s="5" t="s">
        <v>1567</v>
      </c>
      <c r="H290" s="5" t="s">
        <v>2564</v>
      </c>
      <c r="J290" s="5" t="s">
        <v>2982</v>
      </c>
    </row>
    <row r="291" spans="1:10">
      <c r="A291" s="5">
        <v>290</v>
      </c>
      <c r="B291" s="5" t="s">
        <v>1432</v>
      </c>
      <c r="C291" s="5" t="s">
        <v>168</v>
      </c>
      <c r="D291" s="5" t="s">
        <v>2565</v>
      </c>
      <c r="E291" s="5" t="s">
        <v>2566</v>
      </c>
      <c r="F291" s="5" t="s">
        <v>2567</v>
      </c>
      <c r="G291" s="5" t="s">
        <v>1534</v>
      </c>
      <c r="J291" s="5" t="s">
        <v>2982</v>
      </c>
    </row>
    <row r="292" spans="1:10">
      <c r="A292" s="5">
        <v>291</v>
      </c>
      <c r="B292" s="5" t="s">
        <v>1432</v>
      </c>
      <c r="C292" s="5" t="s">
        <v>168</v>
      </c>
      <c r="D292" s="5" t="s">
        <v>2568</v>
      </c>
      <c r="E292" s="5" t="s">
        <v>2569</v>
      </c>
      <c r="F292" s="5" t="s">
        <v>2570</v>
      </c>
      <c r="G292" s="5" t="s">
        <v>1454</v>
      </c>
      <c r="H292" s="5" t="s">
        <v>2571</v>
      </c>
      <c r="J292" s="5" t="s">
        <v>2982</v>
      </c>
    </row>
    <row r="293" spans="1:10">
      <c r="A293" s="5">
        <v>292</v>
      </c>
      <c r="B293" s="5" t="s">
        <v>1432</v>
      </c>
      <c r="C293" s="5" t="s">
        <v>168</v>
      </c>
      <c r="D293" s="5" t="s">
        <v>2572</v>
      </c>
      <c r="E293" s="5" t="s">
        <v>2573</v>
      </c>
      <c r="F293" s="5" t="s">
        <v>2574</v>
      </c>
      <c r="G293" s="5" t="s">
        <v>1471</v>
      </c>
      <c r="H293" s="5" t="s">
        <v>2474</v>
      </c>
      <c r="J293" s="5" t="s">
        <v>2982</v>
      </c>
    </row>
    <row r="294" spans="1:10">
      <c r="A294" s="5">
        <v>293</v>
      </c>
      <c r="B294" s="5" t="s">
        <v>1432</v>
      </c>
      <c r="C294" s="5" t="s">
        <v>168</v>
      </c>
      <c r="D294" s="5" t="s">
        <v>2575</v>
      </c>
      <c r="E294" s="5" t="s">
        <v>2576</v>
      </c>
      <c r="F294" s="5" t="s">
        <v>2577</v>
      </c>
      <c r="G294" s="5" t="s">
        <v>1859</v>
      </c>
      <c r="H294" s="5" t="s">
        <v>2578</v>
      </c>
      <c r="J294" s="5" t="s">
        <v>2982</v>
      </c>
    </row>
    <row r="295" spans="1:10">
      <c r="A295" s="5">
        <v>294</v>
      </c>
      <c r="B295" s="5" t="s">
        <v>1432</v>
      </c>
      <c r="C295" s="5" t="s">
        <v>168</v>
      </c>
      <c r="D295" s="5" t="s">
        <v>2579</v>
      </c>
      <c r="E295" s="5" t="s">
        <v>2576</v>
      </c>
      <c r="F295" s="5" t="s">
        <v>2580</v>
      </c>
      <c r="G295" s="5" t="s">
        <v>1556</v>
      </c>
      <c r="H295" s="5" t="s">
        <v>2581</v>
      </c>
      <c r="J295" s="5" t="s">
        <v>2982</v>
      </c>
    </row>
    <row r="296" spans="1:10">
      <c r="A296" s="5">
        <v>295</v>
      </c>
      <c r="B296" s="5" t="s">
        <v>1432</v>
      </c>
      <c r="C296" s="5" t="s">
        <v>168</v>
      </c>
      <c r="D296" s="5" t="s">
        <v>2582</v>
      </c>
      <c r="E296" s="5" t="s">
        <v>2583</v>
      </c>
      <c r="F296" s="5" t="s">
        <v>2584</v>
      </c>
      <c r="G296" s="5" t="s">
        <v>1534</v>
      </c>
      <c r="H296" s="5" t="s">
        <v>2585</v>
      </c>
      <c r="J296" s="5" t="s">
        <v>2982</v>
      </c>
    </row>
    <row r="297" spans="1:10">
      <c r="A297" s="5">
        <v>296</v>
      </c>
      <c r="B297" s="5" t="s">
        <v>1432</v>
      </c>
      <c r="C297" s="5" t="s">
        <v>168</v>
      </c>
      <c r="D297" s="5" t="s">
        <v>2586</v>
      </c>
      <c r="E297" s="5" t="s">
        <v>2587</v>
      </c>
      <c r="F297" s="5" t="s">
        <v>2588</v>
      </c>
      <c r="G297" s="5" t="s">
        <v>1445</v>
      </c>
      <c r="H297" s="5" t="s">
        <v>2589</v>
      </c>
      <c r="J297" s="5" t="s">
        <v>2982</v>
      </c>
    </row>
    <row r="298" spans="1:10">
      <c r="A298" s="5">
        <v>297</v>
      </c>
      <c r="B298" s="5" t="s">
        <v>1432</v>
      </c>
      <c r="C298" s="5" t="s">
        <v>168</v>
      </c>
      <c r="D298" s="5" t="s">
        <v>2590</v>
      </c>
      <c r="E298" s="5" t="s">
        <v>2591</v>
      </c>
      <c r="F298" s="5" t="s">
        <v>2592</v>
      </c>
      <c r="G298" s="5" t="s">
        <v>1556</v>
      </c>
      <c r="J298" s="5" t="s">
        <v>2982</v>
      </c>
    </row>
    <row r="299" spans="1:10">
      <c r="A299" s="5">
        <v>298</v>
      </c>
      <c r="B299" s="5" t="s">
        <v>1432</v>
      </c>
      <c r="C299" s="5" t="s">
        <v>168</v>
      </c>
      <c r="D299" s="5" t="s">
        <v>2593</v>
      </c>
      <c r="E299" s="5" t="s">
        <v>2594</v>
      </c>
      <c r="F299" s="5" t="s">
        <v>2595</v>
      </c>
      <c r="G299" s="5" t="s">
        <v>1463</v>
      </c>
      <c r="J299" s="5" t="s">
        <v>2982</v>
      </c>
    </row>
    <row r="300" spans="1:10">
      <c r="A300" s="5">
        <v>299</v>
      </c>
      <c r="B300" s="5" t="s">
        <v>1432</v>
      </c>
      <c r="C300" s="5" t="s">
        <v>168</v>
      </c>
      <c r="D300" s="5" t="s">
        <v>2596</v>
      </c>
      <c r="E300" s="5" t="s">
        <v>2597</v>
      </c>
      <c r="F300" s="5" t="s">
        <v>2598</v>
      </c>
      <c r="G300" s="5" t="s">
        <v>1534</v>
      </c>
      <c r="H300" s="5" t="s">
        <v>2599</v>
      </c>
      <c r="J300" s="5" t="s">
        <v>2982</v>
      </c>
    </row>
    <row r="301" spans="1:10">
      <c r="A301" s="5">
        <v>300</v>
      </c>
      <c r="B301" s="5" t="s">
        <v>1432</v>
      </c>
      <c r="C301" s="5" t="s">
        <v>168</v>
      </c>
      <c r="D301" s="5" t="s">
        <v>2600</v>
      </c>
      <c r="E301" s="5" t="s">
        <v>2601</v>
      </c>
      <c r="F301" s="5" t="s">
        <v>2602</v>
      </c>
      <c r="G301" s="5" t="s">
        <v>1445</v>
      </c>
      <c r="H301" s="5" t="s">
        <v>2603</v>
      </c>
      <c r="J301" s="5" t="s">
        <v>2982</v>
      </c>
    </row>
    <row r="302" spans="1:10">
      <c r="A302" s="5">
        <v>301</v>
      </c>
      <c r="B302" s="5" t="s">
        <v>1432</v>
      </c>
      <c r="C302" s="5" t="s">
        <v>168</v>
      </c>
      <c r="D302" s="5" t="s">
        <v>2604</v>
      </c>
      <c r="E302" s="5" t="s">
        <v>2605</v>
      </c>
      <c r="F302" s="5" t="s">
        <v>2606</v>
      </c>
      <c r="G302" s="5" t="s">
        <v>1685</v>
      </c>
      <c r="H302" s="5" t="s">
        <v>2607</v>
      </c>
      <c r="J302" s="5" t="s">
        <v>2982</v>
      </c>
    </row>
    <row r="303" spans="1:10">
      <c r="A303" s="5">
        <v>302</v>
      </c>
      <c r="B303" s="5" t="s">
        <v>1432</v>
      </c>
      <c r="C303" s="5" t="s">
        <v>168</v>
      </c>
      <c r="D303" s="5" t="s">
        <v>2608</v>
      </c>
      <c r="E303" s="5" t="s">
        <v>2609</v>
      </c>
      <c r="F303" s="5" t="s">
        <v>2610</v>
      </c>
      <c r="G303" s="5" t="s">
        <v>1440</v>
      </c>
      <c r="H303" s="5" t="s">
        <v>2611</v>
      </c>
      <c r="J303" s="5" t="s">
        <v>2982</v>
      </c>
    </row>
    <row r="304" spans="1:10">
      <c r="A304" s="5">
        <v>303</v>
      </c>
      <c r="B304" s="5" t="s">
        <v>1432</v>
      </c>
      <c r="C304" s="5" t="s">
        <v>168</v>
      </c>
      <c r="D304" s="5" t="s">
        <v>2612</v>
      </c>
      <c r="E304" s="5" t="s">
        <v>2613</v>
      </c>
      <c r="F304" s="5" t="s">
        <v>2614</v>
      </c>
      <c r="G304" s="5" t="s">
        <v>2258</v>
      </c>
      <c r="H304" s="5" t="s">
        <v>1977</v>
      </c>
      <c r="J304" s="5" t="s">
        <v>2982</v>
      </c>
    </row>
    <row r="305" spans="1:10">
      <c r="A305" s="5">
        <v>304</v>
      </c>
      <c r="B305" s="5" t="s">
        <v>1432</v>
      </c>
      <c r="C305" s="5" t="s">
        <v>168</v>
      </c>
      <c r="D305" s="5" t="s">
        <v>2615</v>
      </c>
      <c r="E305" s="5" t="s">
        <v>2616</v>
      </c>
      <c r="F305" s="5" t="s">
        <v>2617</v>
      </c>
      <c r="G305" s="5" t="s">
        <v>1551</v>
      </c>
      <c r="H305" s="5" t="s">
        <v>2618</v>
      </c>
      <c r="J305" s="5" t="s">
        <v>2982</v>
      </c>
    </row>
    <row r="306" spans="1:10">
      <c r="A306" s="5">
        <v>305</v>
      </c>
      <c r="B306" s="5" t="s">
        <v>1432</v>
      </c>
      <c r="C306" s="5" t="s">
        <v>168</v>
      </c>
      <c r="D306" s="5" t="s">
        <v>2619</v>
      </c>
      <c r="E306" s="5" t="s">
        <v>2620</v>
      </c>
      <c r="F306" s="5" t="s">
        <v>2621</v>
      </c>
      <c r="G306" s="5" t="s">
        <v>1445</v>
      </c>
      <c r="J306" s="5" t="s">
        <v>2982</v>
      </c>
    </row>
    <row r="307" spans="1:10">
      <c r="A307" s="5">
        <v>306</v>
      </c>
      <c r="B307" s="5" t="s">
        <v>1432</v>
      </c>
      <c r="C307" s="5" t="s">
        <v>168</v>
      </c>
      <c r="D307" s="5" t="s">
        <v>2622</v>
      </c>
      <c r="E307" s="5" t="s">
        <v>2623</v>
      </c>
      <c r="F307" s="5" t="s">
        <v>2624</v>
      </c>
      <c r="G307" s="5" t="s">
        <v>1471</v>
      </c>
      <c r="H307" s="5" t="s">
        <v>2625</v>
      </c>
      <c r="I307" s="5" t="s">
        <v>2618</v>
      </c>
      <c r="J307" s="5" t="s">
        <v>2982</v>
      </c>
    </row>
    <row r="308" spans="1:10">
      <c r="A308" s="5">
        <v>307</v>
      </c>
      <c r="B308" s="5" t="s">
        <v>1432</v>
      </c>
      <c r="C308" s="5" t="s">
        <v>168</v>
      </c>
      <c r="D308" s="5" t="s">
        <v>2626</v>
      </c>
      <c r="E308" s="5" t="s">
        <v>2627</v>
      </c>
      <c r="F308" s="5" t="s">
        <v>2628</v>
      </c>
      <c r="G308" s="5" t="s">
        <v>1530</v>
      </c>
      <c r="H308" s="5" t="s">
        <v>2629</v>
      </c>
      <c r="J308" s="5" t="s">
        <v>2982</v>
      </c>
    </row>
    <row r="309" spans="1:10">
      <c r="A309" s="5">
        <v>308</v>
      </c>
      <c r="B309" s="5" t="s">
        <v>1432</v>
      </c>
      <c r="C309" s="5" t="s">
        <v>168</v>
      </c>
      <c r="D309" s="5" t="s">
        <v>2630</v>
      </c>
      <c r="E309" s="5" t="s">
        <v>2631</v>
      </c>
      <c r="F309" s="5" t="s">
        <v>2632</v>
      </c>
      <c r="G309" s="5" t="s">
        <v>1454</v>
      </c>
      <c r="H309" s="5" t="s">
        <v>2633</v>
      </c>
      <c r="J309" s="5" t="s">
        <v>2982</v>
      </c>
    </row>
    <row r="310" spans="1:10">
      <c r="A310" s="5">
        <v>309</v>
      </c>
      <c r="B310" s="5" t="s">
        <v>1432</v>
      </c>
      <c r="C310" s="5" t="s">
        <v>168</v>
      </c>
      <c r="D310" s="5" t="s">
        <v>2634</v>
      </c>
      <c r="E310" s="5" t="s">
        <v>2635</v>
      </c>
      <c r="F310" s="5" t="s">
        <v>2636</v>
      </c>
      <c r="G310" s="5" t="s">
        <v>1685</v>
      </c>
      <c r="H310" s="5" t="s">
        <v>2637</v>
      </c>
      <c r="J310" s="5" t="s">
        <v>2982</v>
      </c>
    </row>
    <row r="311" spans="1:10">
      <c r="A311" s="5">
        <v>310</v>
      </c>
      <c r="B311" s="5" t="s">
        <v>1432</v>
      </c>
      <c r="C311" s="5" t="s">
        <v>168</v>
      </c>
      <c r="D311" s="5" t="s">
        <v>2638</v>
      </c>
      <c r="E311" s="5" t="s">
        <v>2639</v>
      </c>
      <c r="F311" s="5" t="s">
        <v>2640</v>
      </c>
      <c r="G311" s="5" t="s">
        <v>1539</v>
      </c>
      <c r="H311" s="5" t="s">
        <v>2641</v>
      </c>
      <c r="J311" s="5" t="s">
        <v>2982</v>
      </c>
    </row>
    <row r="312" spans="1:10">
      <c r="A312" s="5">
        <v>311</v>
      </c>
      <c r="B312" s="5" t="s">
        <v>1432</v>
      </c>
      <c r="C312" s="5" t="s">
        <v>168</v>
      </c>
      <c r="D312" s="5" t="s">
        <v>2642</v>
      </c>
      <c r="E312" s="5" t="s">
        <v>2643</v>
      </c>
      <c r="F312" s="5" t="s">
        <v>2644</v>
      </c>
      <c r="G312" s="5" t="s">
        <v>1864</v>
      </c>
      <c r="H312" s="5" t="s">
        <v>2645</v>
      </c>
      <c r="J312" s="5" t="s">
        <v>2982</v>
      </c>
    </row>
    <row r="313" spans="1:10">
      <c r="A313" s="5">
        <v>312</v>
      </c>
      <c r="B313" s="5" t="s">
        <v>1432</v>
      </c>
      <c r="C313" s="5" t="s">
        <v>168</v>
      </c>
      <c r="D313" s="5" t="s">
        <v>2646</v>
      </c>
      <c r="E313" s="5" t="s">
        <v>2647</v>
      </c>
      <c r="F313" s="5" t="s">
        <v>2648</v>
      </c>
      <c r="G313" s="5" t="s">
        <v>1454</v>
      </c>
      <c r="H313" s="5" t="s">
        <v>2649</v>
      </c>
      <c r="J313" s="5" t="s">
        <v>2982</v>
      </c>
    </row>
    <row r="314" spans="1:10">
      <c r="A314" s="5">
        <v>313</v>
      </c>
      <c r="B314" s="5" t="s">
        <v>1432</v>
      </c>
      <c r="C314" s="5" t="s">
        <v>168</v>
      </c>
      <c r="D314" s="5" t="s">
        <v>2650</v>
      </c>
      <c r="E314" s="5" t="s">
        <v>2651</v>
      </c>
      <c r="F314" s="5" t="s">
        <v>2652</v>
      </c>
      <c r="G314" s="5" t="s">
        <v>1534</v>
      </c>
      <c r="H314" s="5" t="s">
        <v>2653</v>
      </c>
      <c r="J314" s="5" t="s">
        <v>2982</v>
      </c>
    </row>
    <row r="315" spans="1:10">
      <c r="A315" s="5">
        <v>314</v>
      </c>
      <c r="B315" s="5" t="s">
        <v>1432</v>
      </c>
      <c r="C315" s="5" t="s">
        <v>168</v>
      </c>
      <c r="D315" s="5" t="s">
        <v>2654</v>
      </c>
      <c r="E315" s="5" t="s">
        <v>2655</v>
      </c>
      <c r="F315" s="5" t="s">
        <v>2656</v>
      </c>
      <c r="G315" s="5" t="s">
        <v>1534</v>
      </c>
      <c r="H315" s="5" t="s">
        <v>2657</v>
      </c>
      <c r="J315" s="5" t="s">
        <v>2982</v>
      </c>
    </row>
    <row r="316" spans="1:10">
      <c r="A316" s="5">
        <v>315</v>
      </c>
      <c r="B316" s="5" t="s">
        <v>1432</v>
      </c>
      <c r="C316" s="5" t="s">
        <v>168</v>
      </c>
      <c r="D316" s="5" t="s">
        <v>2658</v>
      </c>
      <c r="E316" s="5" t="s">
        <v>2659</v>
      </c>
      <c r="F316" s="5" t="s">
        <v>2660</v>
      </c>
      <c r="G316" s="5" t="s">
        <v>1445</v>
      </c>
      <c r="I316" s="5" t="s">
        <v>2661</v>
      </c>
      <c r="J316" s="5" t="s">
        <v>2982</v>
      </c>
    </row>
    <row r="317" spans="1:10">
      <c r="A317" s="5">
        <v>316</v>
      </c>
      <c r="B317" s="5" t="s">
        <v>1432</v>
      </c>
      <c r="C317" s="5" t="s">
        <v>168</v>
      </c>
      <c r="D317" s="5" t="s">
        <v>2662</v>
      </c>
      <c r="E317" s="5" t="s">
        <v>2663</v>
      </c>
      <c r="F317" s="5" t="s">
        <v>2664</v>
      </c>
      <c r="G317" s="5" t="s">
        <v>1445</v>
      </c>
      <c r="H317" s="5" t="s">
        <v>2124</v>
      </c>
      <c r="J317" s="5" t="s">
        <v>2982</v>
      </c>
    </row>
    <row r="318" spans="1:10">
      <c r="A318" s="5">
        <v>317</v>
      </c>
      <c r="B318" s="5" t="s">
        <v>1432</v>
      </c>
      <c r="C318" s="5" t="s">
        <v>168</v>
      </c>
      <c r="D318" s="5" t="s">
        <v>2665</v>
      </c>
      <c r="E318" s="5" t="s">
        <v>2666</v>
      </c>
      <c r="F318" s="5" t="s">
        <v>2667</v>
      </c>
      <c r="G318" s="5" t="s">
        <v>1864</v>
      </c>
      <c r="H318" s="5" t="s">
        <v>2668</v>
      </c>
      <c r="J318" s="5" t="s">
        <v>2982</v>
      </c>
    </row>
    <row r="319" spans="1:10">
      <c r="A319" s="5">
        <v>318</v>
      </c>
      <c r="B319" s="5" t="s">
        <v>1432</v>
      </c>
      <c r="C319" s="5" t="s">
        <v>168</v>
      </c>
      <c r="D319" s="5" t="s">
        <v>2669</v>
      </c>
      <c r="E319" s="5" t="s">
        <v>2670</v>
      </c>
      <c r="F319" s="5" t="s">
        <v>2671</v>
      </c>
      <c r="G319" s="5" t="s">
        <v>2258</v>
      </c>
      <c r="H319" s="5" t="s">
        <v>2542</v>
      </c>
      <c r="J319" s="5" t="s">
        <v>2982</v>
      </c>
    </row>
    <row r="320" spans="1:10">
      <c r="A320" s="5">
        <v>319</v>
      </c>
      <c r="B320" s="5" t="s">
        <v>1432</v>
      </c>
      <c r="C320" s="5" t="s">
        <v>168</v>
      </c>
      <c r="D320" s="5" t="s">
        <v>2672</v>
      </c>
      <c r="E320" s="5" t="s">
        <v>2673</v>
      </c>
      <c r="F320" s="5" t="s">
        <v>2674</v>
      </c>
      <c r="G320" s="5" t="s">
        <v>1449</v>
      </c>
      <c r="J320" s="5" t="s">
        <v>2982</v>
      </c>
    </row>
    <row r="321" spans="1:10">
      <c r="A321" s="5">
        <v>320</v>
      </c>
      <c r="B321" s="5" t="s">
        <v>1432</v>
      </c>
      <c r="C321" s="5" t="s">
        <v>168</v>
      </c>
      <c r="D321" s="5" t="s">
        <v>2675</v>
      </c>
      <c r="E321" s="5" t="s">
        <v>2676</v>
      </c>
      <c r="F321" s="5" t="s">
        <v>2677</v>
      </c>
      <c r="G321" s="5" t="s">
        <v>1454</v>
      </c>
      <c r="J321" s="5" t="s">
        <v>2982</v>
      </c>
    </row>
    <row r="322" spans="1:10">
      <c r="A322" s="5">
        <v>321</v>
      </c>
      <c r="B322" s="5" t="s">
        <v>1432</v>
      </c>
      <c r="C322" s="5" t="s">
        <v>168</v>
      </c>
      <c r="D322" s="5" t="s">
        <v>2678</v>
      </c>
      <c r="E322" s="5" t="s">
        <v>2679</v>
      </c>
      <c r="F322" s="5" t="s">
        <v>2680</v>
      </c>
      <c r="G322" s="5" t="s">
        <v>1501</v>
      </c>
      <c r="H322" s="5" t="s">
        <v>2681</v>
      </c>
      <c r="J322" s="5" t="s">
        <v>2982</v>
      </c>
    </row>
    <row r="323" spans="1:10">
      <c r="A323" s="5">
        <v>322</v>
      </c>
      <c r="B323" s="5" t="s">
        <v>1432</v>
      </c>
      <c r="C323" s="5" t="s">
        <v>168</v>
      </c>
      <c r="D323" s="5" t="s">
        <v>2682</v>
      </c>
      <c r="E323" s="5" t="s">
        <v>2683</v>
      </c>
      <c r="F323" s="5" t="s">
        <v>2684</v>
      </c>
      <c r="G323" s="5" t="s">
        <v>1454</v>
      </c>
      <c r="H323" s="5" t="s">
        <v>2685</v>
      </c>
      <c r="J323" s="5" t="s">
        <v>2982</v>
      </c>
    </row>
    <row r="324" spans="1:10">
      <c r="A324" s="5">
        <v>323</v>
      </c>
      <c r="B324" s="5" t="s">
        <v>1432</v>
      </c>
      <c r="C324" s="5" t="s">
        <v>168</v>
      </c>
      <c r="D324" s="5" t="s">
        <v>2686</v>
      </c>
      <c r="E324" s="5" t="s">
        <v>2687</v>
      </c>
      <c r="F324" s="5" t="s">
        <v>2688</v>
      </c>
      <c r="G324" s="5" t="s">
        <v>1567</v>
      </c>
      <c r="H324" s="5" t="s">
        <v>2200</v>
      </c>
      <c r="J324" s="5" t="s">
        <v>2982</v>
      </c>
    </row>
    <row r="325" spans="1:10">
      <c r="A325" s="5">
        <v>324</v>
      </c>
      <c r="B325" s="5" t="s">
        <v>1432</v>
      </c>
      <c r="C325" s="5" t="s">
        <v>168</v>
      </c>
      <c r="D325" s="5" t="s">
        <v>2689</v>
      </c>
      <c r="E325" s="5" t="s">
        <v>2690</v>
      </c>
      <c r="F325" s="5" t="s">
        <v>2691</v>
      </c>
      <c r="G325" s="5" t="s">
        <v>1567</v>
      </c>
      <c r="J325" s="5" t="s">
        <v>2982</v>
      </c>
    </row>
    <row r="326" spans="1:10">
      <c r="A326" s="5">
        <v>325</v>
      </c>
      <c r="B326" s="5" t="s">
        <v>1432</v>
      </c>
      <c r="C326" s="5" t="s">
        <v>168</v>
      </c>
      <c r="D326" s="5" t="s">
        <v>2692</v>
      </c>
      <c r="E326" s="5" t="s">
        <v>2693</v>
      </c>
      <c r="F326" s="5" t="s">
        <v>2694</v>
      </c>
      <c r="G326" s="5" t="s">
        <v>1551</v>
      </c>
      <c r="J326" s="5" t="s">
        <v>2982</v>
      </c>
    </row>
    <row r="327" spans="1:10">
      <c r="A327" s="5">
        <v>326</v>
      </c>
      <c r="B327" s="5" t="s">
        <v>1432</v>
      </c>
      <c r="C327" s="5" t="s">
        <v>168</v>
      </c>
      <c r="D327" s="5" t="s">
        <v>2695</v>
      </c>
      <c r="E327" s="5" t="s">
        <v>2696</v>
      </c>
      <c r="F327" s="5" t="s">
        <v>2697</v>
      </c>
      <c r="G327" s="5" t="s">
        <v>1501</v>
      </c>
      <c r="H327" s="5" t="s">
        <v>2698</v>
      </c>
      <c r="J327" s="5" t="s">
        <v>2982</v>
      </c>
    </row>
    <row r="328" spans="1:10">
      <c r="A328" s="5">
        <v>327</v>
      </c>
      <c r="B328" s="5" t="s">
        <v>1432</v>
      </c>
      <c r="C328" s="5" t="s">
        <v>168</v>
      </c>
      <c r="D328" s="5" t="s">
        <v>2699</v>
      </c>
      <c r="E328" s="5" t="s">
        <v>2700</v>
      </c>
      <c r="F328" s="5" t="s">
        <v>2701</v>
      </c>
      <c r="G328" s="5" t="s">
        <v>2702</v>
      </c>
      <c r="H328" s="5" t="s">
        <v>2703</v>
      </c>
      <c r="J328" s="5" t="s">
        <v>2982</v>
      </c>
    </row>
    <row r="329" spans="1:10">
      <c r="A329" s="5">
        <v>328</v>
      </c>
      <c r="B329" s="5" t="s">
        <v>1432</v>
      </c>
      <c r="C329" s="5" t="s">
        <v>168</v>
      </c>
      <c r="D329" s="5" t="s">
        <v>2704</v>
      </c>
      <c r="E329" s="5" t="s">
        <v>2705</v>
      </c>
      <c r="F329" s="5" t="s">
        <v>2706</v>
      </c>
      <c r="G329" s="5" t="s">
        <v>1539</v>
      </c>
      <c r="J329" s="5" t="s">
        <v>2982</v>
      </c>
    </row>
    <row r="330" spans="1:10">
      <c r="A330" s="5">
        <v>329</v>
      </c>
      <c r="B330" s="5" t="s">
        <v>1432</v>
      </c>
      <c r="C330" s="5" t="s">
        <v>168</v>
      </c>
      <c r="D330" s="5" t="s">
        <v>2707</v>
      </c>
      <c r="E330" s="5" t="s">
        <v>2708</v>
      </c>
      <c r="F330" s="5" t="s">
        <v>2709</v>
      </c>
      <c r="G330" s="5" t="s">
        <v>1449</v>
      </c>
      <c r="J330" s="5" t="s">
        <v>2982</v>
      </c>
    </row>
    <row r="331" spans="1:10">
      <c r="A331" s="5">
        <v>330</v>
      </c>
      <c r="B331" s="5" t="s">
        <v>1432</v>
      </c>
      <c r="C331" s="5" t="s">
        <v>168</v>
      </c>
      <c r="D331" s="5" t="s">
        <v>2710</v>
      </c>
      <c r="E331" s="5" t="s">
        <v>2711</v>
      </c>
      <c r="F331" s="5" t="s">
        <v>2712</v>
      </c>
      <c r="G331" s="5" t="s">
        <v>1463</v>
      </c>
      <c r="J331" s="5" t="s">
        <v>2982</v>
      </c>
    </row>
    <row r="332" spans="1:10">
      <c r="A332" s="5">
        <v>331</v>
      </c>
      <c r="B332" s="5" t="s">
        <v>1432</v>
      </c>
      <c r="C332" s="5" t="s">
        <v>168</v>
      </c>
      <c r="D332" s="5" t="s">
        <v>2713</v>
      </c>
      <c r="E332" s="5" t="s">
        <v>2714</v>
      </c>
      <c r="F332" s="5" t="s">
        <v>2715</v>
      </c>
      <c r="G332" s="5" t="s">
        <v>1567</v>
      </c>
      <c r="J332" s="5" t="s">
        <v>2982</v>
      </c>
    </row>
    <row r="333" spans="1:10">
      <c r="A333" s="5">
        <v>332</v>
      </c>
      <c r="B333" s="5" t="s">
        <v>1432</v>
      </c>
      <c r="C333" s="5" t="s">
        <v>168</v>
      </c>
      <c r="D333" s="5" t="s">
        <v>2716</v>
      </c>
      <c r="E333" s="5" t="s">
        <v>2717</v>
      </c>
      <c r="F333" s="5" t="s">
        <v>2718</v>
      </c>
      <c r="G333" s="5" t="s">
        <v>1449</v>
      </c>
      <c r="H333" s="5" t="s">
        <v>2719</v>
      </c>
      <c r="J333" s="5" t="s">
        <v>2982</v>
      </c>
    </row>
    <row r="334" spans="1:10">
      <c r="A334" s="5">
        <v>333</v>
      </c>
      <c r="B334" s="5" t="s">
        <v>1432</v>
      </c>
      <c r="C334" s="5" t="s">
        <v>168</v>
      </c>
      <c r="D334" s="5" t="s">
        <v>2720</v>
      </c>
      <c r="E334" s="5" t="s">
        <v>2721</v>
      </c>
      <c r="F334" s="5" t="s">
        <v>2722</v>
      </c>
      <c r="G334" s="5" t="s">
        <v>1501</v>
      </c>
      <c r="H334" s="5" t="s">
        <v>2723</v>
      </c>
      <c r="J334" s="5" t="s">
        <v>2982</v>
      </c>
    </row>
    <row r="335" spans="1:10">
      <c r="A335" s="5">
        <v>334</v>
      </c>
      <c r="B335" s="5" t="s">
        <v>1432</v>
      </c>
      <c r="C335" s="5" t="s">
        <v>168</v>
      </c>
      <c r="D335" s="5" t="s">
        <v>2724</v>
      </c>
      <c r="E335" s="5" t="s">
        <v>2725</v>
      </c>
      <c r="F335" s="5" t="s">
        <v>2726</v>
      </c>
      <c r="G335" s="5" t="s">
        <v>1539</v>
      </c>
      <c r="H335" s="5" t="s">
        <v>2727</v>
      </c>
      <c r="J335" s="5" t="s">
        <v>2982</v>
      </c>
    </row>
    <row r="336" spans="1:10">
      <c r="A336" s="5">
        <v>335</v>
      </c>
      <c r="B336" s="5" t="s">
        <v>1432</v>
      </c>
      <c r="C336" s="5" t="s">
        <v>168</v>
      </c>
      <c r="D336" s="5" t="s">
        <v>2728</v>
      </c>
      <c r="E336" s="5" t="s">
        <v>2729</v>
      </c>
      <c r="F336" s="5" t="s">
        <v>2730</v>
      </c>
      <c r="G336" s="5" t="s">
        <v>1556</v>
      </c>
      <c r="J336" s="5" t="s">
        <v>2982</v>
      </c>
    </row>
    <row r="337" spans="1:10">
      <c r="A337" s="5">
        <v>336</v>
      </c>
      <c r="B337" s="5" t="s">
        <v>1432</v>
      </c>
      <c r="C337" s="5" t="s">
        <v>168</v>
      </c>
      <c r="D337" s="5" t="s">
        <v>2731</v>
      </c>
      <c r="E337" s="5" t="s">
        <v>2732</v>
      </c>
      <c r="F337" s="5" t="s">
        <v>2733</v>
      </c>
      <c r="G337" s="5" t="s">
        <v>1449</v>
      </c>
      <c r="J337" s="5" t="s">
        <v>2982</v>
      </c>
    </row>
    <row r="338" spans="1:10">
      <c r="A338" s="5">
        <v>337</v>
      </c>
      <c r="B338" s="5" t="s">
        <v>1432</v>
      </c>
      <c r="C338" s="5" t="s">
        <v>168</v>
      </c>
      <c r="D338" s="5" t="s">
        <v>2734</v>
      </c>
      <c r="E338" s="5" t="s">
        <v>2735</v>
      </c>
      <c r="F338" s="5" t="s">
        <v>2736</v>
      </c>
      <c r="G338" s="5" t="s">
        <v>1454</v>
      </c>
      <c r="H338" s="5" t="s">
        <v>2422</v>
      </c>
      <c r="J338" s="5" t="s">
        <v>2982</v>
      </c>
    </row>
    <row r="339" spans="1:10">
      <c r="A339" s="5">
        <v>338</v>
      </c>
      <c r="B339" s="5" t="s">
        <v>1432</v>
      </c>
      <c r="C339" s="5" t="s">
        <v>168</v>
      </c>
      <c r="D339" s="5" t="s">
        <v>2737</v>
      </c>
      <c r="E339" s="5" t="s">
        <v>2738</v>
      </c>
      <c r="F339" s="5" t="s">
        <v>2739</v>
      </c>
      <c r="G339" s="5" t="s">
        <v>1463</v>
      </c>
      <c r="H339" s="5" t="s">
        <v>2740</v>
      </c>
      <c r="J339" s="5" t="s">
        <v>2982</v>
      </c>
    </row>
    <row r="340" spans="1:10">
      <c r="A340" s="5">
        <v>339</v>
      </c>
      <c r="B340" s="5" t="s">
        <v>1432</v>
      </c>
      <c r="C340" s="5" t="s">
        <v>168</v>
      </c>
      <c r="D340" s="5" t="s">
        <v>2741</v>
      </c>
      <c r="E340" s="5" t="s">
        <v>2742</v>
      </c>
      <c r="F340" s="5" t="s">
        <v>2743</v>
      </c>
      <c r="G340" s="5" t="s">
        <v>1551</v>
      </c>
      <c r="J340" s="5" t="s">
        <v>2982</v>
      </c>
    </row>
    <row r="341" spans="1:10">
      <c r="A341" s="5">
        <v>340</v>
      </c>
      <c r="B341" s="5" t="s">
        <v>1432</v>
      </c>
      <c r="C341" s="5" t="s">
        <v>168</v>
      </c>
      <c r="D341" s="5" t="s">
        <v>2744</v>
      </c>
      <c r="E341" s="5" t="s">
        <v>2745</v>
      </c>
      <c r="F341" s="5" t="s">
        <v>2746</v>
      </c>
      <c r="G341" s="5" t="s">
        <v>1539</v>
      </c>
      <c r="H341" s="5" t="s">
        <v>2068</v>
      </c>
      <c r="J341" s="5" t="s">
        <v>2982</v>
      </c>
    </row>
    <row r="342" spans="1:10">
      <c r="A342" s="5">
        <v>341</v>
      </c>
      <c r="B342" s="5" t="s">
        <v>1432</v>
      </c>
      <c r="C342" s="5" t="s">
        <v>168</v>
      </c>
      <c r="D342" s="5" t="s">
        <v>2747</v>
      </c>
      <c r="E342" s="5" t="s">
        <v>2748</v>
      </c>
      <c r="F342" s="5" t="s">
        <v>2749</v>
      </c>
      <c r="G342" s="5" t="s">
        <v>1463</v>
      </c>
      <c r="H342" s="5" t="s">
        <v>2068</v>
      </c>
      <c r="J342" s="5" t="s">
        <v>2982</v>
      </c>
    </row>
    <row r="343" spans="1:10">
      <c r="A343" s="5">
        <v>342</v>
      </c>
      <c r="B343" s="5" t="s">
        <v>1432</v>
      </c>
      <c r="C343" s="5" t="s">
        <v>168</v>
      </c>
      <c r="D343" s="5" t="s">
        <v>2750</v>
      </c>
      <c r="E343" s="5" t="s">
        <v>2751</v>
      </c>
      <c r="F343" s="5" t="s">
        <v>2752</v>
      </c>
      <c r="G343" s="5" t="s">
        <v>1454</v>
      </c>
      <c r="H343" s="5" t="s">
        <v>1681</v>
      </c>
      <c r="J343" s="5" t="s">
        <v>2982</v>
      </c>
    </row>
    <row r="344" spans="1:10">
      <c r="A344" s="5">
        <v>343</v>
      </c>
      <c r="B344" s="5" t="s">
        <v>1432</v>
      </c>
      <c r="C344" s="5" t="s">
        <v>168</v>
      </c>
      <c r="D344" s="5" t="s">
        <v>2753</v>
      </c>
      <c r="E344" s="5" t="s">
        <v>2754</v>
      </c>
      <c r="F344" s="5" t="s">
        <v>2755</v>
      </c>
      <c r="G344" s="5" t="s">
        <v>2756</v>
      </c>
      <c r="J344" s="5" t="s">
        <v>2982</v>
      </c>
    </row>
    <row r="345" spans="1:10">
      <c r="A345" s="5">
        <v>344</v>
      </c>
      <c r="B345" s="5" t="s">
        <v>1432</v>
      </c>
      <c r="C345" s="5" t="s">
        <v>168</v>
      </c>
      <c r="D345" s="5" t="s">
        <v>2757</v>
      </c>
      <c r="E345" s="5" t="s">
        <v>2758</v>
      </c>
      <c r="F345" s="5" t="s">
        <v>2759</v>
      </c>
      <c r="G345" s="5" t="s">
        <v>1534</v>
      </c>
      <c r="J345" s="5" t="s">
        <v>2982</v>
      </c>
    </row>
    <row r="346" spans="1:10">
      <c r="A346" s="5">
        <v>345</v>
      </c>
      <c r="B346" s="5" t="s">
        <v>1432</v>
      </c>
      <c r="C346" s="5" t="s">
        <v>168</v>
      </c>
      <c r="D346" s="5" t="s">
        <v>2760</v>
      </c>
      <c r="E346" s="5" t="s">
        <v>2761</v>
      </c>
      <c r="F346" s="5" t="s">
        <v>2762</v>
      </c>
      <c r="G346" s="5" t="s">
        <v>1539</v>
      </c>
      <c r="H346" s="5" t="s">
        <v>2763</v>
      </c>
      <c r="J346" s="5" t="s">
        <v>2982</v>
      </c>
    </row>
    <row r="347" spans="1:10">
      <c r="A347" s="5">
        <v>346</v>
      </c>
      <c r="B347" s="5" t="s">
        <v>1432</v>
      </c>
      <c r="C347" s="5" t="s">
        <v>168</v>
      </c>
      <c r="D347" s="5" t="s">
        <v>2764</v>
      </c>
      <c r="E347" s="5" t="s">
        <v>2765</v>
      </c>
      <c r="F347" s="5" t="s">
        <v>2766</v>
      </c>
      <c r="G347" s="5" t="s">
        <v>1648</v>
      </c>
      <c r="H347" s="5" t="s">
        <v>2767</v>
      </c>
      <c r="J347" s="5" t="s">
        <v>2982</v>
      </c>
    </row>
    <row r="348" spans="1:10">
      <c r="A348" s="5">
        <v>347</v>
      </c>
      <c r="B348" s="5" t="s">
        <v>1432</v>
      </c>
      <c r="C348" s="5" t="s">
        <v>168</v>
      </c>
      <c r="D348" s="5" t="s">
        <v>2768</v>
      </c>
      <c r="E348" s="5" t="s">
        <v>2769</v>
      </c>
      <c r="F348" s="5" t="s">
        <v>2770</v>
      </c>
      <c r="G348" s="5" t="s">
        <v>1648</v>
      </c>
      <c r="J348" s="5" t="s">
        <v>2982</v>
      </c>
    </row>
    <row r="349" spans="1:10">
      <c r="A349" s="5">
        <v>348</v>
      </c>
      <c r="B349" s="5" t="s">
        <v>1432</v>
      </c>
      <c r="C349" s="5" t="s">
        <v>168</v>
      </c>
      <c r="D349" s="5" t="s">
        <v>2771</v>
      </c>
      <c r="E349" s="5" t="s">
        <v>2772</v>
      </c>
      <c r="F349" s="5" t="s">
        <v>2773</v>
      </c>
      <c r="G349" s="5" t="s">
        <v>1445</v>
      </c>
      <c r="H349" s="5" t="s">
        <v>2774</v>
      </c>
      <c r="I349" s="5" t="s">
        <v>2661</v>
      </c>
      <c r="J349" s="5" t="s">
        <v>2982</v>
      </c>
    </row>
    <row r="350" spans="1:10">
      <c r="A350" s="5">
        <v>349</v>
      </c>
      <c r="B350" s="5" t="s">
        <v>1432</v>
      </c>
      <c r="C350" s="5" t="s">
        <v>168</v>
      </c>
      <c r="D350" s="5" t="s">
        <v>2775</v>
      </c>
      <c r="E350" s="5" t="s">
        <v>2776</v>
      </c>
      <c r="F350" s="5" t="s">
        <v>2777</v>
      </c>
      <c r="G350" s="5" t="s">
        <v>1551</v>
      </c>
      <c r="J350" s="5" t="s">
        <v>2982</v>
      </c>
    </row>
    <row r="351" spans="1:10">
      <c r="A351" s="5">
        <v>350</v>
      </c>
      <c r="B351" s="5" t="s">
        <v>1432</v>
      </c>
      <c r="C351" s="5" t="s">
        <v>168</v>
      </c>
      <c r="D351" s="5" t="s">
        <v>2778</v>
      </c>
      <c r="E351" s="5" t="s">
        <v>2779</v>
      </c>
      <c r="F351" s="5" t="s">
        <v>2780</v>
      </c>
      <c r="G351" s="5" t="s">
        <v>1698</v>
      </c>
      <c r="H351" s="5" t="s">
        <v>2781</v>
      </c>
      <c r="J351" s="5" t="s">
        <v>2982</v>
      </c>
    </row>
    <row r="352" spans="1:10">
      <c r="A352" s="5">
        <v>351</v>
      </c>
      <c r="B352" s="5" t="s">
        <v>1432</v>
      </c>
      <c r="C352" s="5" t="s">
        <v>168</v>
      </c>
      <c r="D352" s="5" t="s">
        <v>2782</v>
      </c>
      <c r="E352" s="5" t="s">
        <v>2783</v>
      </c>
      <c r="F352" s="5" t="s">
        <v>2784</v>
      </c>
      <c r="G352" s="5" t="s">
        <v>1463</v>
      </c>
      <c r="H352" s="5" t="s">
        <v>2785</v>
      </c>
      <c r="J352" s="5" t="s">
        <v>2982</v>
      </c>
    </row>
    <row r="353" spans="1:10">
      <c r="A353" s="5">
        <v>352</v>
      </c>
      <c r="B353" s="5" t="s">
        <v>1432</v>
      </c>
      <c r="C353" s="5" t="s">
        <v>168</v>
      </c>
      <c r="D353" s="5" t="s">
        <v>2786</v>
      </c>
      <c r="E353" s="5" t="s">
        <v>2787</v>
      </c>
      <c r="F353" s="5" t="s">
        <v>2788</v>
      </c>
      <c r="G353" s="5" t="s">
        <v>1551</v>
      </c>
      <c r="J353" s="5" t="s">
        <v>2982</v>
      </c>
    </row>
    <row r="354" spans="1:10">
      <c r="A354" s="5">
        <v>353</v>
      </c>
      <c r="B354" s="5" t="s">
        <v>1432</v>
      </c>
      <c r="C354" s="5" t="s">
        <v>168</v>
      </c>
      <c r="D354" s="5" t="s">
        <v>2789</v>
      </c>
      <c r="E354" s="5" t="s">
        <v>2790</v>
      </c>
      <c r="F354" s="5" t="s">
        <v>2791</v>
      </c>
      <c r="G354" s="5" t="s">
        <v>1534</v>
      </c>
      <c r="H354" s="5" t="s">
        <v>2792</v>
      </c>
      <c r="J354" s="5" t="s">
        <v>2982</v>
      </c>
    </row>
    <row r="355" spans="1:10">
      <c r="A355" s="5">
        <v>354</v>
      </c>
      <c r="B355" s="5" t="s">
        <v>1432</v>
      </c>
      <c r="C355" s="5" t="s">
        <v>168</v>
      </c>
      <c r="D355" s="5" t="s">
        <v>2793</v>
      </c>
      <c r="E355" s="5" t="s">
        <v>2794</v>
      </c>
      <c r="F355" s="5" t="s">
        <v>2795</v>
      </c>
      <c r="G355" s="5" t="s">
        <v>1539</v>
      </c>
      <c r="H355" s="5" t="s">
        <v>2796</v>
      </c>
      <c r="J355" s="5" t="s">
        <v>2982</v>
      </c>
    </row>
    <row r="356" spans="1:10">
      <c r="A356" s="5">
        <v>355</v>
      </c>
      <c r="B356" s="5" t="s">
        <v>1432</v>
      </c>
      <c r="C356" s="5" t="s">
        <v>168</v>
      </c>
      <c r="D356" s="5" t="s">
        <v>2797</v>
      </c>
      <c r="E356" s="5" t="s">
        <v>2798</v>
      </c>
      <c r="F356" s="5" t="s">
        <v>2799</v>
      </c>
      <c r="G356" s="5" t="s">
        <v>1551</v>
      </c>
      <c r="H356" s="5" t="s">
        <v>2800</v>
      </c>
      <c r="J356" s="5" t="s">
        <v>2982</v>
      </c>
    </row>
    <row r="357" spans="1:10">
      <c r="A357" s="5">
        <v>356</v>
      </c>
      <c r="B357" s="5" t="s">
        <v>1432</v>
      </c>
      <c r="C357" s="5" t="s">
        <v>168</v>
      </c>
      <c r="D357" s="5" t="s">
        <v>2801</v>
      </c>
      <c r="E357" s="5" t="s">
        <v>2802</v>
      </c>
      <c r="F357" s="5" t="s">
        <v>2803</v>
      </c>
      <c r="G357" s="5" t="s">
        <v>1795</v>
      </c>
      <c r="H357" s="5" t="s">
        <v>1796</v>
      </c>
      <c r="J357" s="5" t="s">
        <v>2982</v>
      </c>
    </row>
    <row r="358" spans="1:10">
      <c r="A358" s="5">
        <v>357</v>
      </c>
      <c r="B358" s="5" t="s">
        <v>1432</v>
      </c>
      <c r="C358" s="5" t="s">
        <v>168</v>
      </c>
      <c r="D358" s="5" t="s">
        <v>2804</v>
      </c>
      <c r="E358" s="5" t="s">
        <v>2805</v>
      </c>
      <c r="F358" s="5" t="s">
        <v>2806</v>
      </c>
      <c r="G358" s="5" t="s">
        <v>1551</v>
      </c>
      <c r="H358" s="5" t="s">
        <v>2807</v>
      </c>
      <c r="J358" s="5" t="s">
        <v>2982</v>
      </c>
    </row>
    <row r="359" spans="1:10">
      <c r="A359" s="5">
        <v>358</v>
      </c>
      <c r="B359" s="5" t="s">
        <v>1432</v>
      </c>
      <c r="C359" s="5" t="s">
        <v>168</v>
      </c>
      <c r="D359" s="5" t="s">
        <v>2808</v>
      </c>
      <c r="E359" s="5" t="s">
        <v>2809</v>
      </c>
      <c r="F359" s="5" t="s">
        <v>2810</v>
      </c>
      <c r="G359" s="5" t="s">
        <v>1445</v>
      </c>
      <c r="H359" s="5" t="s">
        <v>2811</v>
      </c>
      <c r="J359" s="5" t="s">
        <v>2982</v>
      </c>
    </row>
    <row r="360" spans="1:10">
      <c r="A360" s="5">
        <v>359</v>
      </c>
      <c r="B360" s="5" t="s">
        <v>1432</v>
      </c>
      <c r="C360" s="5" t="s">
        <v>168</v>
      </c>
      <c r="D360" s="5" t="s">
        <v>2812</v>
      </c>
      <c r="E360" s="5" t="s">
        <v>2813</v>
      </c>
      <c r="F360" s="5" t="s">
        <v>2814</v>
      </c>
      <c r="G360" s="5" t="s">
        <v>1454</v>
      </c>
      <c r="H360" s="5" t="s">
        <v>2815</v>
      </c>
      <c r="J360" s="5" t="s">
        <v>2982</v>
      </c>
    </row>
    <row r="361" spans="1:10">
      <c r="A361" s="5">
        <v>360</v>
      </c>
      <c r="B361" s="5" t="s">
        <v>1432</v>
      </c>
      <c r="C361" s="5" t="s">
        <v>168</v>
      </c>
      <c r="D361" s="5" t="s">
        <v>2816</v>
      </c>
      <c r="E361" s="5" t="s">
        <v>2817</v>
      </c>
      <c r="F361" s="5" t="s">
        <v>2818</v>
      </c>
      <c r="G361" s="5" t="s">
        <v>1445</v>
      </c>
      <c r="J361" s="5" t="s">
        <v>2982</v>
      </c>
    </row>
    <row r="362" spans="1:10">
      <c r="A362" s="5">
        <v>361</v>
      </c>
      <c r="B362" s="5" t="s">
        <v>1432</v>
      </c>
      <c r="C362" s="5" t="s">
        <v>168</v>
      </c>
      <c r="D362" s="5" t="s">
        <v>2819</v>
      </c>
      <c r="E362" s="5" t="s">
        <v>2820</v>
      </c>
      <c r="F362" s="5" t="s">
        <v>2821</v>
      </c>
      <c r="G362" s="5" t="s">
        <v>1648</v>
      </c>
      <c r="J362" s="5" t="s">
        <v>2982</v>
      </c>
    </row>
    <row r="363" spans="1:10">
      <c r="A363" s="5">
        <v>362</v>
      </c>
      <c r="B363" s="5" t="s">
        <v>1432</v>
      </c>
      <c r="C363" s="5" t="s">
        <v>168</v>
      </c>
      <c r="D363" s="5" t="s">
        <v>2822</v>
      </c>
      <c r="E363" s="5" t="s">
        <v>2823</v>
      </c>
      <c r="F363" s="5" t="s">
        <v>2824</v>
      </c>
      <c r="G363" s="5" t="s">
        <v>1648</v>
      </c>
      <c r="H363" s="5" t="s">
        <v>2825</v>
      </c>
      <c r="I363" s="5" t="s">
        <v>2826</v>
      </c>
      <c r="J363" s="5" t="s">
        <v>2982</v>
      </c>
    </row>
    <row r="364" spans="1:10">
      <c r="A364" s="5">
        <v>363</v>
      </c>
      <c r="B364" s="5" t="s">
        <v>1432</v>
      </c>
      <c r="C364" s="5" t="s">
        <v>168</v>
      </c>
      <c r="D364" s="5" t="s">
        <v>2827</v>
      </c>
      <c r="E364" s="5" t="s">
        <v>2828</v>
      </c>
      <c r="F364" s="5" t="s">
        <v>2829</v>
      </c>
      <c r="G364" s="5" t="s">
        <v>1454</v>
      </c>
      <c r="J364" s="5" t="s">
        <v>2982</v>
      </c>
    </row>
    <row r="365" spans="1:10">
      <c r="A365" s="5">
        <v>364</v>
      </c>
      <c r="B365" s="5" t="s">
        <v>1432</v>
      </c>
      <c r="C365" s="5" t="s">
        <v>168</v>
      </c>
      <c r="D365" s="5" t="s">
        <v>2830</v>
      </c>
      <c r="E365" s="5" t="s">
        <v>2831</v>
      </c>
      <c r="F365" s="5" t="s">
        <v>2832</v>
      </c>
      <c r="G365" s="5" t="s">
        <v>1534</v>
      </c>
      <c r="H365" s="5" t="s">
        <v>2833</v>
      </c>
      <c r="J365" s="5" t="s">
        <v>2982</v>
      </c>
    </row>
    <row r="366" spans="1:10">
      <c r="A366" s="5">
        <v>365</v>
      </c>
      <c r="B366" s="5" t="s">
        <v>1432</v>
      </c>
      <c r="C366" s="5" t="s">
        <v>168</v>
      </c>
      <c r="D366" s="5" t="s">
        <v>2834</v>
      </c>
      <c r="E366" s="5" t="s">
        <v>2835</v>
      </c>
      <c r="F366" s="5" t="s">
        <v>2836</v>
      </c>
      <c r="G366" s="5" t="s">
        <v>1463</v>
      </c>
      <c r="J366" s="5" t="s">
        <v>2982</v>
      </c>
    </row>
    <row r="367" spans="1:10">
      <c r="A367" s="5">
        <v>366</v>
      </c>
      <c r="B367" s="5" t="s">
        <v>1432</v>
      </c>
      <c r="C367" s="5" t="s">
        <v>168</v>
      </c>
      <c r="D367" s="5" t="s">
        <v>2837</v>
      </c>
      <c r="E367" s="5" t="s">
        <v>2838</v>
      </c>
      <c r="F367" s="5" t="s">
        <v>2839</v>
      </c>
      <c r="G367" s="5" t="s">
        <v>1735</v>
      </c>
      <c r="H367" s="5" t="s">
        <v>2840</v>
      </c>
      <c r="J367" s="5" t="s">
        <v>2982</v>
      </c>
    </row>
    <row r="368" spans="1:10">
      <c r="A368" s="5">
        <v>367</v>
      </c>
      <c r="B368" s="5" t="s">
        <v>1432</v>
      </c>
      <c r="C368" s="5" t="s">
        <v>168</v>
      </c>
      <c r="D368" s="5" t="s">
        <v>2841</v>
      </c>
      <c r="E368" s="5" t="s">
        <v>2842</v>
      </c>
      <c r="F368" s="5" t="s">
        <v>2843</v>
      </c>
      <c r="G368" s="5" t="s">
        <v>1556</v>
      </c>
      <c r="J368" s="5" t="s">
        <v>2982</v>
      </c>
    </row>
    <row r="369" spans="1:10">
      <c r="A369" s="5">
        <v>368</v>
      </c>
      <c r="B369" s="5" t="s">
        <v>1432</v>
      </c>
      <c r="C369" s="5" t="s">
        <v>168</v>
      </c>
      <c r="D369" s="5" t="s">
        <v>2844</v>
      </c>
      <c r="E369" s="5" t="s">
        <v>2845</v>
      </c>
      <c r="F369" s="5" t="s">
        <v>2846</v>
      </c>
      <c r="G369" s="5" t="s">
        <v>2847</v>
      </c>
      <c r="J369" s="5" t="s">
        <v>2982</v>
      </c>
    </row>
    <row r="370" spans="1:10">
      <c r="A370" s="5">
        <v>369</v>
      </c>
      <c r="B370" s="5" t="s">
        <v>1432</v>
      </c>
      <c r="C370" s="5" t="s">
        <v>168</v>
      </c>
      <c r="D370" s="5" t="s">
        <v>2848</v>
      </c>
      <c r="E370" s="5" t="s">
        <v>2849</v>
      </c>
      <c r="F370" s="5" t="s">
        <v>2850</v>
      </c>
      <c r="G370" s="5" t="s">
        <v>1556</v>
      </c>
      <c r="H370" s="5" t="s">
        <v>2851</v>
      </c>
      <c r="J370" s="5" t="s">
        <v>2982</v>
      </c>
    </row>
    <row r="371" spans="1:10">
      <c r="A371" s="5">
        <v>370</v>
      </c>
      <c r="B371" s="5" t="s">
        <v>1432</v>
      </c>
      <c r="C371" s="5" t="s">
        <v>168</v>
      </c>
      <c r="D371" s="5" t="s">
        <v>2852</v>
      </c>
      <c r="E371" s="5" t="s">
        <v>2853</v>
      </c>
      <c r="F371" s="5" t="s">
        <v>2854</v>
      </c>
      <c r="G371" s="5" t="s">
        <v>1735</v>
      </c>
      <c r="H371" s="5" t="s">
        <v>2855</v>
      </c>
      <c r="J371" s="5" t="s">
        <v>2982</v>
      </c>
    </row>
    <row r="372" spans="1:10">
      <c r="A372" s="5">
        <v>371</v>
      </c>
      <c r="B372" s="5" t="s">
        <v>1432</v>
      </c>
      <c r="C372" s="5" t="s">
        <v>168</v>
      </c>
      <c r="D372" s="5" t="s">
        <v>2856</v>
      </c>
      <c r="E372" s="5" t="s">
        <v>2857</v>
      </c>
      <c r="F372" s="5" t="s">
        <v>2858</v>
      </c>
      <c r="G372" s="5" t="s">
        <v>1539</v>
      </c>
      <c r="J372" s="5" t="s">
        <v>2982</v>
      </c>
    </row>
    <row r="373" spans="1:10">
      <c r="A373" s="5">
        <v>372</v>
      </c>
      <c r="B373" s="5" t="s">
        <v>1432</v>
      </c>
      <c r="C373" s="5" t="s">
        <v>168</v>
      </c>
      <c r="D373" s="5" t="s">
        <v>2859</v>
      </c>
      <c r="E373" s="5" t="s">
        <v>2860</v>
      </c>
      <c r="F373" s="5" t="s">
        <v>2861</v>
      </c>
      <c r="G373" s="5" t="s">
        <v>1463</v>
      </c>
      <c r="H373" s="5" t="s">
        <v>2862</v>
      </c>
      <c r="J373" s="5" t="s">
        <v>2982</v>
      </c>
    </row>
    <row r="374" spans="1:10">
      <c r="A374" s="5">
        <v>373</v>
      </c>
      <c r="B374" s="5" t="s">
        <v>1432</v>
      </c>
      <c r="C374" s="5" t="s">
        <v>168</v>
      </c>
      <c r="D374" s="5" t="s">
        <v>2863</v>
      </c>
      <c r="E374" s="5" t="s">
        <v>2864</v>
      </c>
      <c r="F374" s="5" t="s">
        <v>2865</v>
      </c>
      <c r="G374" s="5" t="s">
        <v>1501</v>
      </c>
      <c r="H374" s="5" t="s">
        <v>2866</v>
      </c>
      <c r="J374" s="5" t="s">
        <v>2982</v>
      </c>
    </row>
    <row r="375" spans="1:10">
      <c r="A375" s="5">
        <v>374</v>
      </c>
      <c r="B375" s="5" t="s">
        <v>1432</v>
      </c>
      <c r="C375" s="5" t="s">
        <v>168</v>
      </c>
      <c r="D375" s="5" t="s">
        <v>2867</v>
      </c>
      <c r="E375" s="5" t="s">
        <v>2868</v>
      </c>
      <c r="F375" s="5" t="s">
        <v>2869</v>
      </c>
      <c r="G375" s="5" t="s">
        <v>1521</v>
      </c>
      <c r="H375" s="5" t="s">
        <v>2870</v>
      </c>
      <c r="J375" s="5" t="s">
        <v>2982</v>
      </c>
    </row>
    <row r="376" spans="1:10">
      <c r="A376" s="5">
        <v>375</v>
      </c>
      <c r="B376" s="5" t="s">
        <v>1432</v>
      </c>
      <c r="C376" s="5" t="s">
        <v>168</v>
      </c>
      <c r="D376" s="5" t="s">
        <v>2871</v>
      </c>
      <c r="E376" s="5" t="s">
        <v>2872</v>
      </c>
      <c r="F376" s="5" t="s">
        <v>2873</v>
      </c>
      <c r="G376" s="5" t="s">
        <v>2994</v>
      </c>
      <c r="H376" s="5" t="s">
        <v>2874</v>
      </c>
      <c r="J376" s="5" t="s">
        <v>2982</v>
      </c>
    </row>
    <row r="377" spans="1:10">
      <c r="A377" s="5">
        <v>376</v>
      </c>
      <c r="B377" s="5" t="s">
        <v>1432</v>
      </c>
      <c r="C377" s="5" t="s">
        <v>168</v>
      </c>
      <c r="D377" s="5" t="s">
        <v>2875</v>
      </c>
      <c r="E377" s="5" t="s">
        <v>2876</v>
      </c>
      <c r="F377" s="5" t="s">
        <v>2877</v>
      </c>
      <c r="G377" s="5" t="s">
        <v>2878</v>
      </c>
      <c r="H377" s="5" t="s">
        <v>2879</v>
      </c>
      <c r="J377" s="5" t="s">
        <v>2982</v>
      </c>
    </row>
    <row r="378" spans="1:10">
      <c r="A378" s="5">
        <v>377</v>
      </c>
      <c r="B378" s="5" t="s">
        <v>1432</v>
      </c>
      <c r="C378" s="5" t="s">
        <v>168</v>
      </c>
      <c r="D378" s="5" t="s">
        <v>2880</v>
      </c>
      <c r="E378" s="5" t="s">
        <v>2881</v>
      </c>
      <c r="F378" s="5" t="s">
        <v>2877</v>
      </c>
      <c r="G378" s="5" t="s">
        <v>2882</v>
      </c>
      <c r="J378" s="5" t="s">
        <v>2982</v>
      </c>
    </row>
    <row r="379" spans="1:10">
      <c r="A379" s="5">
        <v>378</v>
      </c>
      <c r="B379" s="5" t="s">
        <v>1432</v>
      </c>
      <c r="C379" s="5" t="s">
        <v>168</v>
      </c>
      <c r="D379" s="5" t="s">
        <v>2883</v>
      </c>
      <c r="E379" s="5" t="s">
        <v>2884</v>
      </c>
      <c r="F379" s="5" t="s">
        <v>2885</v>
      </c>
      <c r="G379" s="5" t="s">
        <v>1539</v>
      </c>
      <c r="H379" s="5" t="s">
        <v>2886</v>
      </c>
      <c r="J379" s="5" t="s">
        <v>2982</v>
      </c>
    </row>
    <row r="380" spans="1:10">
      <c r="A380" s="5">
        <v>379</v>
      </c>
      <c r="B380" s="5" t="s">
        <v>1432</v>
      </c>
      <c r="C380" s="5" t="s">
        <v>168</v>
      </c>
      <c r="D380" s="5" t="s">
        <v>2887</v>
      </c>
      <c r="E380" s="5" t="s">
        <v>2888</v>
      </c>
      <c r="F380" s="5" t="s">
        <v>2889</v>
      </c>
      <c r="G380" s="5" t="s">
        <v>2890</v>
      </c>
      <c r="J380" s="5" t="s">
        <v>2982</v>
      </c>
    </row>
    <row r="381" spans="1:10">
      <c r="A381" s="5">
        <v>380</v>
      </c>
      <c r="B381" s="5" t="s">
        <v>1432</v>
      </c>
      <c r="C381" s="5" t="s">
        <v>168</v>
      </c>
      <c r="D381" s="5" t="s">
        <v>2891</v>
      </c>
      <c r="E381" s="5" t="s">
        <v>2892</v>
      </c>
      <c r="F381" s="5" t="s">
        <v>1435</v>
      </c>
      <c r="G381" s="5" t="s">
        <v>2893</v>
      </c>
      <c r="H381" s="5" t="s">
        <v>1441</v>
      </c>
      <c r="J381" s="5" t="s">
        <v>2982</v>
      </c>
    </row>
    <row r="382" spans="1:10">
      <c r="A382" s="5">
        <v>381</v>
      </c>
      <c r="B382" s="5" t="s">
        <v>1432</v>
      </c>
      <c r="C382" s="5" t="s">
        <v>168</v>
      </c>
      <c r="D382" s="5" t="s">
        <v>2894</v>
      </c>
      <c r="E382" s="5" t="s">
        <v>2895</v>
      </c>
      <c r="F382" s="5" t="s">
        <v>2896</v>
      </c>
      <c r="G382" s="5" t="s">
        <v>1567</v>
      </c>
      <c r="H382" s="5" t="s">
        <v>2897</v>
      </c>
      <c r="J382" s="5" t="s">
        <v>2982</v>
      </c>
    </row>
    <row r="383" spans="1:10">
      <c r="A383" s="5">
        <v>382</v>
      </c>
      <c r="B383" s="5" t="s">
        <v>1432</v>
      </c>
      <c r="C383" s="5" t="s">
        <v>168</v>
      </c>
      <c r="D383" s="5" t="s">
        <v>2898</v>
      </c>
      <c r="E383" s="5" t="s">
        <v>2899</v>
      </c>
      <c r="F383" s="5" t="s">
        <v>2900</v>
      </c>
      <c r="G383" s="5" t="s">
        <v>2901</v>
      </c>
      <c r="H383" s="5" t="s">
        <v>1809</v>
      </c>
      <c r="J383" s="5" t="s">
        <v>2982</v>
      </c>
    </row>
    <row r="384" spans="1:10">
      <c r="A384" s="5">
        <v>383</v>
      </c>
      <c r="B384" s="5" t="s">
        <v>1432</v>
      </c>
      <c r="C384" s="5" t="s">
        <v>168</v>
      </c>
      <c r="D384" s="5" t="s">
        <v>2902</v>
      </c>
      <c r="E384" s="5" t="s">
        <v>2903</v>
      </c>
      <c r="F384" s="5" t="s">
        <v>2904</v>
      </c>
      <c r="G384" s="5" t="s">
        <v>1607</v>
      </c>
      <c r="J384" s="5" t="s">
        <v>2982</v>
      </c>
    </row>
    <row r="385" spans="1:10">
      <c r="A385" s="5">
        <v>384</v>
      </c>
      <c r="B385" s="5" t="s">
        <v>1432</v>
      </c>
      <c r="C385" s="5" t="s">
        <v>168</v>
      </c>
      <c r="D385" s="5" t="s">
        <v>2905</v>
      </c>
      <c r="E385" s="5" t="s">
        <v>2906</v>
      </c>
      <c r="F385" s="5" t="s">
        <v>2907</v>
      </c>
      <c r="G385" s="5" t="s">
        <v>1859</v>
      </c>
      <c r="H385" s="5" t="s">
        <v>2908</v>
      </c>
      <c r="J385" s="5" t="s">
        <v>2982</v>
      </c>
    </row>
    <row r="386" spans="1:10">
      <c r="A386" s="5">
        <v>385</v>
      </c>
      <c r="B386" s="5" t="s">
        <v>1432</v>
      </c>
      <c r="C386" s="5" t="s">
        <v>168</v>
      </c>
      <c r="D386" s="5" t="s">
        <v>2909</v>
      </c>
      <c r="E386" s="5" t="s">
        <v>2910</v>
      </c>
      <c r="F386" s="5" t="s">
        <v>2911</v>
      </c>
      <c r="G386" s="5" t="s">
        <v>1445</v>
      </c>
      <c r="H386" s="5" t="s">
        <v>2912</v>
      </c>
      <c r="J386" s="5" t="s">
        <v>2982</v>
      </c>
    </row>
    <row r="387" spans="1:10">
      <c r="A387" s="5">
        <v>386</v>
      </c>
      <c r="B387" s="5" t="s">
        <v>1432</v>
      </c>
      <c r="C387" s="5" t="s">
        <v>168</v>
      </c>
      <c r="D387" s="5" t="s">
        <v>2913</v>
      </c>
      <c r="E387" s="5" t="s">
        <v>2914</v>
      </c>
      <c r="F387" s="5" t="s">
        <v>2915</v>
      </c>
      <c r="G387" s="5" t="s">
        <v>2916</v>
      </c>
      <c r="H387" s="5" t="s">
        <v>2917</v>
      </c>
      <c r="J387" s="5" t="s">
        <v>2982</v>
      </c>
    </row>
    <row r="388" spans="1:10">
      <c r="A388" s="5">
        <v>387</v>
      </c>
      <c r="B388" s="5" t="s">
        <v>1432</v>
      </c>
      <c r="C388" s="5" t="s">
        <v>168</v>
      </c>
      <c r="D388" s="5" t="s">
        <v>2918</v>
      </c>
      <c r="E388" s="5" t="s">
        <v>2919</v>
      </c>
      <c r="F388" s="5" t="s">
        <v>2920</v>
      </c>
      <c r="G388" s="5" t="s">
        <v>1730</v>
      </c>
      <c r="H388" s="5" t="s">
        <v>2921</v>
      </c>
      <c r="J388" s="5" t="s">
        <v>2982</v>
      </c>
    </row>
    <row r="389" spans="1:10">
      <c r="A389" s="5">
        <v>388</v>
      </c>
      <c r="B389" s="5" t="s">
        <v>1432</v>
      </c>
      <c r="C389" s="5" t="s">
        <v>168</v>
      </c>
      <c r="D389" s="5" t="s">
        <v>2922</v>
      </c>
      <c r="E389" s="5" t="s">
        <v>2923</v>
      </c>
      <c r="F389" s="5" t="s">
        <v>2924</v>
      </c>
      <c r="G389" s="5" t="s">
        <v>1556</v>
      </c>
      <c r="H389" s="5" t="s">
        <v>2925</v>
      </c>
      <c r="J389" s="5" t="s">
        <v>2982</v>
      </c>
    </row>
    <row r="390" spans="1:10">
      <c r="A390" s="5">
        <v>389</v>
      </c>
      <c r="B390" s="5" t="s">
        <v>1432</v>
      </c>
      <c r="C390" s="5" t="s">
        <v>168</v>
      </c>
      <c r="D390" s="5" t="s">
        <v>2926</v>
      </c>
      <c r="E390" s="5" t="s">
        <v>2927</v>
      </c>
      <c r="F390" s="5" t="s">
        <v>2928</v>
      </c>
      <c r="G390" s="5" t="s">
        <v>1675</v>
      </c>
      <c r="H390" s="5" t="s">
        <v>2929</v>
      </c>
      <c r="J390" s="5" t="s">
        <v>2982</v>
      </c>
    </row>
    <row r="391" spans="1:10">
      <c r="A391" s="5">
        <v>390</v>
      </c>
      <c r="B391" s="5" t="s">
        <v>1432</v>
      </c>
      <c r="C391" s="5" t="s">
        <v>168</v>
      </c>
      <c r="D391" s="5" t="s">
        <v>2930</v>
      </c>
      <c r="E391" s="5" t="s">
        <v>2931</v>
      </c>
      <c r="F391" s="5" t="s">
        <v>2932</v>
      </c>
      <c r="G391" s="5" t="s">
        <v>1785</v>
      </c>
      <c r="H391" s="5" t="s">
        <v>2933</v>
      </c>
      <c r="J391" s="5" t="s">
        <v>2982</v>
      </c>
    </row>
    <row r="392" spans="1:10">
      <c r="A392" s="5">
        <v>391</v>
      </c>
      <c r="B392" s="5" t="s">
        <v>1432</v>
      </c>
      <c r="C392" s="5" t="s">
        <v>168</v>
      </c>
      <c r="D392" s="5" t="s">
        <v>2934</v>
      </c>
      <c r="E392" s="5" t="s">
        <v>2935</v>
      </c>
      <c r="F392" s="5" t="s">
        <v>2936</v>
      </c>
      <c r="G392" s="5" t="s">
        <v>1449</v>
      </c>
      <c r="H392" s="5" t="s">
        <v>2937</v>
      </c>
      <c r="J392" s="5" t="s">
        <v>2982</v>
      </c>
    </row>
    <row r="393" spans="1:10">
      <c r="A393" s="5">
        <v>392</v>
      </c>
      <c r="B393" s="5" t="s">
        <v>1432</v>
      </c>
      <c r="C393" s="5" t="s">
        <v>168</v>
      </c>
      <c r="D393" s="5" t="s">
        <v>2938</v>
      </c>
      <c r="E393" s="5" t="s">
        <v>2939</v>
      </c>
      <c r="F393" s="5" t="s">
        <v>2940</v>
      </c>
      <c r="G393" s="5" t="s">
        <v>2158</v>
      </c>
      <c r="H393" s="5" t="s">
        <v>2607</v>
      </c>
      <c r="J393" s="5" t="s">
        <v>2982</v>
      </c>
    </row>
    <row r="394" spans="1:10">
      <c r="A394" s="5">
        <v>393</v>
      </c>
      <c r="B394" s="5" t="s">
        <v>1432</v>
      </c>
      <c r="C394" s="5" t="s">
        <v>168</v>
      </c>
      <c r="D394" s="5" t="s">
        <v>2941</v>
      </c>
      <c r="E394" s="5" t="s">
        <v>2942</v>
      </c>
      <c r="F394" s="5" t="s">
        <v>2943</v>
      </c>
      <c r="G394" s="5" t="s">
        <v>1698</v>
      </c>
      <c r="H394" s="5" t="s">
        <v>2944</v>
      </c>
      <c r="J394" s="5" t="s">
        <v>2982</v>
      </c>
    </row>
    <row r="395" spans="1:10">
      <c r="A395" s="5">
        <v>394</v>
      </c>
      <c r="B395" s="5" t="s">
        <v>1432</v>
      </c>
      <c r="C395" s="5" t="s">
        <v>168</v>
      </c>
      <c r="D395" s="5" t="s">
        <v>2945</v>
      </c>
      <c r="E395" s="5" t="s">
        <v>2946</v>
      </c>
      <c r="F395" s="5" t="s">
        <v>2947</v>
      </c>
      <c r="G395" s="5" t="s">
        <v>1680</v>
      </c>
      <c r="H395" s="5" t="s">
        <v>2948</v>
      </c>
      <c r="J395" s="5" t="s">
        <v>2982</v>
      </c>
    </row>
    <row r="396" spans="1:10">
      <c r="A396" s="5">
        <v>395</v>
      </c>
      <c r="B396" s="5" t="s">
        <v>1432</v>
      </c>
      <c r="C396" s="5" t="s">
        <v>168</v>
      </c>
      <c r="D396" s="5" t="s">
        <v>2949</v>
      </c>
      <c r="E396" s="5" t="s">
        <v>2950</v>
      </c>
      <c r="F396" s="5" t="s">
        <v>2951</v>
      </c>
      <c r="G396" s="5" t="s">
        <v>1445</v>
      </c>
      <c r="H396" s="5" t="s">
        <v>2952</v>
      </c>
      <c r="J396" s="5" t="s">
        <v>2982</v>
      </c>
    </row>
    <row r="397" spans="1:10">
      <c r="A397" s="5">
        <v>396</v>
      </c>
      <c r="B397" s="5" t="s">
        <v>1432</v>
      </c>
      <c r="C397" s="5" t="s">
        <v>168</v>
      </c>
      <c r="D397" s="5" t="s">
        <v>2953</v>
      </c>
      <c r="E397" s="5" t="s">
        <v>2954</v>
      </c>
      <c r="F397" s="5" t="s">
        <v>2955</v>
      </c>
      <c r="G397" s="5" t="s">
        <v>1445</v>
      </c>
      <c r="H397" s="5" t="s">
        <v>1618</v>
      </c>
      <c r="J397" s="5" t="s">
        <v>2982</v>
      </c>
    </row>
    <row r="398" spans="1:10">
      <c r="A398" s="5">
        <v>397</v>
      </c>
      <c r="B398" s="5" t="s">
        <v>1432</v>
      </c>
      <c r="C398" s="5" t="s">
        <v>168</v>
      </c>
      <c r="D398" s="5" t="s">
        <v>2956</v>
      </c>
      <c r="E398" s="5" t="s">
        <v>2957</v>
      </c>
      <c r="F398" s="5" t="s">
        <v>2958</v>
      </c>
      <c r="G398" s="5" t="s">
        <v>1622</v>
      </c>
      <c r="H398" s="5" t="s">
        <v>2959</v>
      </c>
      <c r="J398" s="5" t="s">
        <v>2982</v>
      </c>
    </row>
    <row r="399" spans="1:10">
      <c r="A399" s="5">
        <v>398</v>
      </c>
      <c r="B399" s="5" t="s">
        <v>1432</v>
      </c>
      <c r="C399" s="5" t="s">
        <v>168</v>
      </c>
      <c r="D399" s="5" t="s">
        <v>2960</v>
      </c>
      <c r="E399" s="5" t="s">
        <v>2961</v>
      </c>
      <c r="F399" s="5" t="s">
        <v>1490</v>
      </c>
      <c r="G399" s="5" t="s">
        <v>2962</v>
      </c>
      <c r="J399" s="5" t="s">
        <v>2982</v>
      </c>
    </row>
    <row r="400" spans="1:10">
      <c r="A400" s="5">
        <v>399</v>
      </c>
      <c r="B400" s="5" t="s">
        <v>1432</v>
      </c>
      <c r="C400" s="5" t="s">
        <v>168</v>
      </c>
      <c r="D400" s="5" t="s">
        <v>2963</v>
      </c>
      <c r="E400" s="5" t="s">
        <v>2964</v>
      </c>
      <c r="F400" s="5" t="s">
        <v>2965</v>
      </c>
      <c r="G400" s="5" t="s">
        <v>2966</v>
      </c>
      <c r="J400" s="5" t="s">
        <v>2982</v>
      </c>
    </row>
    <row r="401" spans="1:10">
      <c r="A401" s="5">
        <v>400</v>
      </c>
      <c r="B401" s="5" t="s">
        <v>1432</v>
      </c>
      <c r="C401" s="5" t="s">
        <v>168</v>
      </c>
      <c r="D401" s="5" t="s">
        <v>2967</v>
      </c>
      <c r="E401" s="5" t="s">
        <v>2968</v>
      </c>
      <c r="F401" s="5" t="s">
        <v>2969</v>
      </c>
      <c r="G401" s="5" t="s">
        <v>1454</v>
      </c>
      <c r="H401" s="5" t="s">
        <v>2970</v>
      </c>
      <c r="J401" s="5" t="s">
        <v>2982</v>
      </c>
    </row>
    <row r="402" spans="1:10">
      <c r="A402" s="5">
        <v>401</v>
      </c>
      <c r="B402" s="5" t="s">
        <v>1432</v>
      </c>
      <c r="C402" s="5" t="s">
        <v>168</v>
      </c>
      <c r="D402" s="5" t="s">
        <v>2971</v>
      </c>
      <c r="E402" s="5" t="s">
        <v>2972</v>
      </c>
      <c r="F402" s="5" t="s">
        <v>2889</v>
      </c>
      <c r="G402" s="5" t="s">
        <v>2973</v>
      </c>
      <c r="J402" s="5" t="s">
        <v>2982</v>
      </c>
    </row>
    <row r="403" spans="1:10">
      <c r="A403" s="5">
        <v>402</v>
      </c>
      <c r="B403" s="5" t="s">
        <v>1432</v>
      </c>
      <c r="C403" s="5" t="s">
        <v>168</v>
      </c>
      <c r="D403" s="5" t="s">
        <v>2974</v>
      </c>
      <c r="E403" s="5" t="s">
        <v>2975</v>
      </c>
      <c r="F403" s="5" t="s">
        <v>1435</v>
      </c>
      <c r="G403" s="5" t="s">
        <v>2976</v>
      </c>
      <c r="H403" s="5" t="s">
        <v>1441</v>
      </c>
      <c r="J403" s="5" t="s">
        <v>2982</v>
      </c>
    </row>
    <row r="404" spans="1:10">
      <c r="A404" s="5">
        <v>403</v>
      </c>
      <c r="B404" s="5" t="s">
        <v>1432</v>
      </c>
      <c r="C404" s="5" t="s">
        <v>168</v>
      </c>
      <c r="D404" s="5" t="s">
        <v>2977</v>
      </c>
      <c r="E404" s="5" t="s">
        <v>2978</v>
      </c>
      <c r="F404" s="5" t="s">
        <v>2979</v>
      </c>
      <c r="G404" s="5" t="s">
        <v>2980</v>
      </c>
      <c r="H404" s="5" t="s">
        <v>2981</v>
      </c>
      <c r="J404" s="5" t="s">
        <v>2982</v>
      </c>
    </row>
  </sheetData>
  <sheetProtection formatColumns="0" formatRows="0"/>
  <phoneticPr fontId="9" type="noConversion"/>
  <pageMargins left="0.75" right="0.75" top="1" bottom="1" header="0.5" footer="0.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lassifierValidate">
    <tabColor indexed="47"/>
  </sheetPr>
  <dimension ref="A1"/>
  <sheetViews>
    <sheetView showGridLines="0" zoomScaleNormal="100" workbookViewId="0"/>
  </sheetViews>
  <sheetFormatPr defaultRowHeight="11.25"/>
  <cols>
    <col min="1" max="16384" width="9.140625" style="3"/>
  </cols>
  <sheetData/>
  <phoneticPr fontId="9" type="noConversion"/>
  <pageMargins left="0.75" right="0.75" top="1" bottom="1" header="0.5" footer="0.5"/>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Prov">
    <tabColor indexed="47"/>
  </sheetPr>
  <dimension ref="A1"/>
  <sheetViews>
    <sheetView showGridLines="0" zoomScaleNormal="100" workbookViewId="0"/>
  </sheetViews>
  <sheetFormatPr defaultRowHeight="12.75"/>
  <cols>
    <col min="1" max="16384" width="9.140625" style="51"/>
  </cols>
  <sheetData/>
  <sheetProtection formatColumns="0" formatRows="0"/>
  <phoneticPr fontId="9" type="noConversion"/>
  <pageMargins left="0.75" right="0.75" top="1" bottom="1" header="0.5" footer="0.5"/>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Hyp">
    <tabColor indexed="47"/>
  </sheetPr>
  <dimension ref="A1"/>
  <sheetViews>
    <sheetView showGridLines="0" zoomScaleNormal="100" workbookViewId="0"/>
  </sheetViews>
  <sheetFormatPr defaultRowHeight="11.25"/>
  <cols>
    <col min="1" max="16384" width="9.140625" style="3"/>
  </cols>
  <sheetData/>
  <sheetProtection formatColumns="0" formatRows="0"/>
  <phoneticPr fontId="10" type="noConversion"/>
  <pageMargins left="0.75" right="0.75" top="1" bottom="1" header="0.5" footer="0.5"/>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ServiceModule">
    <tabColor indexed="47"/>
  </sheetPr>
  <dimension ref="A1"/>
  <sheetViews>
    <sheetView showGridLines="0" zoomScaleNormal="100" workbookViewId="0"/>
  </sheetViews>
  <sheetFormatPr defaultRowHeight="11.25"/>
  <cols>
    <col min="1" max="16384" width="9.140625" style="3"/>
  </cols>
  <sheetData/>
  <sheetProtection formatColumns="0" formatRows="0"/>
  <pageMargins left="0.75" right="0.75" top="1" bottom="1" header="0.5" footer="0.5"/>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1">
    <tabColor indexed="47"/>
  </sheetPr>
  <dimension ref="A1:A424"/>
  <sheetViews>
    <sheetView showGridLines="0" zoomScaleNormal="100" workbookViewId="0"/>
  </sheetViews>
  <sheetFormatPr defaultRowHeight="11.25"/>
  <sheetData>
    <row r="1" spans="1:1">
      <c r="A1" s="3"/>
    </row>
    <row r="12" spans="1:1" ht="1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honeticPr fontId="9" type="noConversion"/>
  <pageMargins left="0.75" right="0.75" top="1" bottom="1" header="0.5" footer="0.5"/>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2">
    <tabColor indexed="47"/>
  </sheetPr>
  <dimension ref="A1"/>
  <sheetViews>
    <sheetView showGridLines="0" zoomScaleNormal="100" workbookViewId="0"/>
  </sheetViews>
  <sheetFormatPr defaultRowHeight="11.25"/>
  <sheetData>
    <row r="1" spans="1:1">
      <c r="A1" s="3"/>
    </row>
  </sheetData>
  <phoneticPr fontId="9" type="noConversion"/>
  <pageMargins left="0.75" right="0.75" top="1" bottom="1" header="0.5" footer="0.5"/>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3">
    <tabColor indexed="47"/>
  </sheetPr>
  <dimension ref="A1"/>
  <sheetViews>
    <sheetView showGridLines="0" zoomScaleNormal="100" workbookViewId="0"/>
  </sheetViews>
  <sheetFormatPr defaultRowHeight="11.25"/>
  <cols>
    <col min="1" max="16384" width="9.140625" style="121"/>
  </cols>
  <sheetData>
    <row r="1" spans="1:1">
      <c r="A1" s="183"/>
    </row>
  </sheetData>
  <phoneticPr fontId="9" type="noConversion"/>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_FILTER">
    <tabColor rgb="FFFFCC99"/>
  </sheetPr>
  <dimension ref="A1"/>
  <sheetViews>
    <sheetView showGridLines="0" workbookViewId="0"/>
  </sheetViews>
  <sheetFormatPr defaultRowHeight="11.25"/>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SH_REESTR_MO">
    <tabColor indexed="47"/>
  </sheetPr>
  <dimension ref="A1:D320"/>
  <sheetViews>
    <sheetView showGridLines="0" zoomScaleNormal="100" workbookViewId="0"/>
  </sheetViews>
  <sheetFormatPr defaultRowHeight="11.25"/>
  <cols>
    <col min="1" max="1" width="9.140625" style="1071"/>
  </cols>
  <sheetData>
    <row r="1" spans="1:4">
      <c r="A1" s="1071" t="s">
        <v>1407</v>
      </c>
      <c r="B1" t="s">
        <v>491</v>
      </c>
      <c r="C1" t="s">
        <v>492</v>
      </c>
      <c r="D1" t="s">
        <v>1406</v>
      </c>
    </row>
    <row r="2" spans="1:4">
      <c r="A2" s="1071">
        <v>1</v>
      </c>
      <c r="B2" t="s">
        <v>771</v>
      </c>
      <c r="C2" t="s">
        <v>771</v>
      </c>
      <c r="D2" t="s">
        <v>772</v>
      </c>
    </row>
    <row r="3" spans="1:4">
      <c r="A3" s="1071">
        <v>2</v>
      </c>
      <c r="B3" t="s">
        <v>771</v>
      </c>
      <c r="C3" t="s">
        <v>773</v>
      </c>
      <c r="D3" t="s">
        <v>774</v>
      </c>
    </row>
    <row r="4" spans="1:4">
      <c r="A4" s="1071">
        <v>3</v>
      </c>
      <c r="B4" t="s">
        <v>771</v>
      </c>
      <c r="C4" t="s">
        <v>775</v>
      </c>
      <c r="D4" t="s">
        <v>776</v>
      </c>
    </row>
    <row r="5" spans="1:4">
      <c r="A5" s="1071">
        <v>4</v>
      </c>
      <c r="B5" t="s">
        <v>771</v>
      </c>
      <c r="C5" t="s">
        <v>777</v>
      </c>
      <c r="D5" t="s">
        <v>778</v>
      </c>
    </row>
    <row r="6" spans="1:4">
      <c r="A6" s="1071">
        <v>5</v>
      </c>
      <c r="B6" t="s">
        <v>771</v>
      </c>
      <c r="C6" t="s">
        <v>779</v>
      </c>
      <c r="D6" t="s">
        <v>780</v>
      </c>
    </row>
    <row r="7" spans="1:4">
      <c r="A7" s="1071">
        <v>6</v>
      </c>
      <c r="B7" t="s">
        <v>771</v>
      </c>
      <c r="C7" t="s">
        <v>781</v>
      </c>
      <c r="D7" t="s">
        <v>782</v>
      </c>
    </row>
    <row r="8" spans="1:4">
      <c r="A8" s="1071">
        <v>7</v>
      </c>
      <c r="B8" t="s">
        <v>771</v>
      </c>
      <c r="C8" t="s">
        <v>783</v>
      </c>
      <c r="D8" t="s">
        <v>784</v>
      </c>
    </row>
    <row r="9" spans="1:4">
      <c r="A9" s="1071">
        <v>8</v>
      </c>
      <c r="B9" t="s">
        <v>771</v>
      </c>
      <c r="C9" t="s">
        <v>785</v>
      </c>
      <c r="D9" t="s">
        <v>786</v>
      </c>
    </row>
    <row r="10" spans="1:4">
      <c r="A10" s="1071">
        <v>9</v>
      </c>
      <c r="B10" t="s">
        <v>771</v>
      </c>
      <c r="C10" t="s">
        <v>787</v>
      </c>
      <c r="D10" t="s">
        <v>788</v>
      </c>
    </row>
    <row r="11" spans="1:4">
      <c r="A11" s="1071">
        <v>10</v>
      </c>
      <c r="B11" t="s">
        <v>771</v>
      </c>
      <c r="C11" t="s">
        <v>789</v>
      </c>
      <c r="D11" t="s">
        <v>790</v>
      </c>
    </row>
    <row r="12" spans="1:4">
      <c r="A12" s="1071">
        <v>11</v>
      </c>
      <c r="B12" t="s">
        <v>771</v>
      </c>
      <c r="C12" t="s">
        <v>791</v>
      </c>
      <c r="D12" t="s">
        <v>792</v>
      </c>
    </row>
    <row r="13" spans="1:4">
      <c r="A13" s="1071">
        <v>12</v>
      </c>
      <c r="B13" t="s">
        <v>793</v>
      </c>
      <c r="C13" t="s">
        <v>795</v>
      </c>
      <c r="D13" t="s">
        <v>796</v>
      </c>
    </row>
    <row r="14" spans="1:4">
      <c r="A14" s="1071">
        <v>13</v>
      </c>
      <c r="B14" t="s">
        <v>793</v>
      </c>
      <c r="C14" t="s">
        <v>793</v>
      </c>
      <c r="D14" t="s">
        <v>794</v>
      </c>
    </row>
    <row r="15" spans="1:4">
      <c r="A15" s="1071">
        <v>14</v>
      </c>
      <c r="B15" t="s">
        <v>793</v>
      </c>
      <c r="C15" t="s">
        <v>797</v>
      </c>
      <c r="D15" t="s">
        <v>798</v>
      </c>
    </row>
    <row r="16" spans="1:4">
      <c r="A16" s="1071">
        <v>15</v>
      </c>
      <c r="B16" t="s">
        <v>793</v>
      </c>
      <c r="C16" t="s">
        <v>799</v>
      </c>
      <c r="D16" t="s">
        <v>800</v>
      </c>
    </row>
    <row r="17" spans="1:4">
      <c r="A17" s="1071">
        <v>16</v>
      </c>
      <c r="B17" t="s">
        <v>793</v>
      </c>
      <c r="C17" t="s">
        <v>801</v>
      </c>
      <c r="D17" t="s">
        <v>802</v>
      </c>
    </row>
    <row r="18" spans="1:4">
      <c r="A18" s="1071">
        <v>17</v>
      </c>
      <c r="B18" t="s">
        <v>793</v>
      </c>
      <c r="C18" t="s">
        <v>803</v>
      </c>
      <c r="D18" t="s">
        <v>804</v>
      </c>
    </row>
    <row r="19" spans="1:4">
      <c r="A19" s="1071">
        <v>18</v>
      </c>
      <c r="B19" t="s">
        <v>793</v>
      </c>
      <c r="C19" t="s">
        <v>805</v>
      </c>
      <c r="D19" t="s">
        <v>806</v>
      </c>
    </row>
    <row r="20" spans="1:4">
      <c r="A20" s="1071">
        <v>19</v>
      </c>
      <c r="B20" t="s">
        <v>793</v>
      </c>
      <c r="C20" t="s">
        <v>807</v>
      </c>
      <c r="D20" t="s">
        <v>808</v>
      </c>
    </row>
    <row r="21" spans="1:4">
      <c r="A21" s="1071">
        <v>20</v>
      </c>
      <c r="B21" t="s">
        <v>793</v>
      </c>
      <c r="C21" t="s">
        <v>809</v>
      </c>
      <c r="D21" t="s">
        <v>810</v>
      </c>
    </row>
    <row r="22" spans="1:4">
      <c r="A22" s="1071">
        <v>21</v>
      </c>
      <c r="B22" t="s">
        <v>793</v>
      </c>
      <c r="C22" t="s">
        <v>811</v>
      </c>
      <c r="D22" t="s">
        <v>812</v>
      </c>
    </row>
    <row r="23" spans="1:4">
      <c r="A23" s="1071">
        <v>22</v>
      </c>
      <c r="B23" t="s">
        <v>793</v>
      </c>
      <c r="C23" t="s">
        <v>813</v>
      </c>
      <c r="D23" t="s">
        <v>814</v>
      </c>
    </row>
    <row r="24" spans="1:4">
      <c r="A24" s="1071">
        <v>23</v>
      </c>
      <c r="B24" t="s">
        <v>793</v>
      </c>
      <c r="C24" t="s">
        <v>815</v>
      </c>
      <c r="D24" t="s">
        <v>816</v>
      </c>
    </row>
    <row r="25" spans="1:4">
      <c r="A25" s="1071">
        <v>24</v>
      </c>
      <c r="B25" t="s">
        <v>793</v>
      </c>
      <c r="C25" t="s">
        <v>817</v>
      </c>
      <c r="D25" t="s">
        <v>818</v>
      </c>
    </row>
    <row r="26" spans="1:4">
      <c r="A26" s="1071">
        <v>25</v>
      </c>
      <c r="B26" t="s">
        <v>819</v>
      </c>
      <c r="C26" t="s">
        <v>819</v>
      </c>
      <c r="D26" t="s">
        <v>820</v>
      </c>
    </row>
    <row r="27" spans="1:4">
      <c r="A27" s="1071">
        <v>26</v>
      </c>
      <c r="B27" t="s">
        <v>819</v>
      </c>
      <c r="C27" t="s">
        <v>821</v>
      </c>
      <c r="D27" t="s">
        <v>822</v>
      </c>
    </row>
    <row r="28" spans="1:4">
      <c r="A28" s="1071">
        <v>27</v>
      </c>
      <c r="B28" t="s">
        <v>819</v>
      </c>
      <c r="C28" t="s">
        <v>823</v>
      </c>
      <c r="D28" t="s">
        <v>824</v>
      </c>
    </row>
    <row r="29" spans="1:4">
      <c r="A29" s="1071">
        <v>28</v>
      </c>
      <c r="B29" t="s">
        <v>819</v>
      </c>
      <c r="C29" t="s">
        <v>825</v>
      </c>
      <c r="D29" t="s">
        <v>826</v>
      </c>
    </row>
    <row r="30" spans="1:4">
      <c r="A30" s="1071">
        <v>29</v>
      </c>
      <c r="B30" t="s">
        <v>819</v>
      </c>
      <c r="C30" t="s">
        <v>827</v>
      </c>
      <c r="D30" t="s">
        <v>828</v>
      </c>
    </row>
    <row r="31" spans="1:4">
      <c r="A31" s="1071">
        <v>30</v>
      </c>
      <c r="B31" t="s">
        <v>819</v>
      </c>
      <c r="C31" t="s">
        <v>829</v>
      </c>
      <c r="D31" t="s">
        <v>830</v>
      </c>
    </row>
    <row r="32" spans="1:4">
      <c r="A32" s="1071">
        <v>31</v>
      </c>
      <c r="B32" t="s">
        <v>819</v>
      </c>
      <c r="C32" t="s">
        <v>831</v>
      </c>
      <c r="D32" t="s">
        <v>832</v>
      </c>
    </row>
    <row r="33" spans="1:4">
      <c r="A33" s="1071">
        <v>32</v>
      </c>
      <c r="B33" t="s">
        <v>819</v>
      </c>
      <c r="C33" t="s">
        <v>833</v>
      </c>
      <c r="D33" t="s">
        <v>834</v>
      </c>
    </row>
    <row r="34" spans="1:4">
      <c r="A34" s="1071">
        <v>33</v>
      </c>
      <c r="B34" t="s">
        <v>819</v>
      </c>
      <c r="C34" t="s">
        <v>835</v>
      </c>
      <c r="D34" t="s">
        <v>836</v>
      </c>
    </row>
    <row r="35" spans="1:4">
      <c r="A35" s="1071">
        <v>34</v>
      </c>
      <c r="B35" t="s">
        <v>819</v>
      </c>
      <c r="C35" t="s">
        <v>837</v>
      </c>
      <c r="D35" t="s">
        <v>838</v>
      </c>
    </row>
    <row r="36" spans="1:4">
      <c r="A36" s="1071">
        <v>35</v>
      </c>
      <c r="B36" t="s">
        <v>839</v>
      </c>
      <c r="C36" t="s">
        <v>841</v>
      </c>
      <c r="D36" t="s">
        <v>842</v>
      </c>
    </row>
    <row r="37" spans="1:4">
      <c r="A37" s="1071">
        <v>36</v>
      </c>
      <c r="B37" t="s">
        <v>839</v>
      </c>
      <c r="C37" t="s">
        <v>843</v>
      </c>
      <c r="D37" t="s">
        <v>844</v>
      </c>
    </row>
    <row r="38" spans="1:4">
      <c r="A38" s="1071">
        <v>37</v>
      </c>
      <c r="B38" t="s">
        <v>839</v>
      </c>
      <c r="C38" t="s">
        <v>845</v>
      </c>
      <c r="D38" t="s">
        <v>846</v>
      </c>
    </row>
    <row r="39" spans="1:4">
      <c r="A39" s="1071">
        <v>38</v>
      </c>
      <c r="B39" t="s">
        <v>839</v>
      </c>
      <c r="C39" t="s">
        <v>847</v>
      </c>
      <c r="D39" t="s">
        <v>848</v>
      </c>
    </row>
    <row r="40" spans="1:4">
      <c r="A40" s="1071">
        <v>39</v>
      </c>
      <c r="B40" t="s">
        <v>839</v>
      </c>
      <c r="C40" t="s">
        <v>839</v>
      </c>
      <c r="D40" t="s">
        <v>840</v>
      </c>
    </row>
    <row r="41" spans="1:4">
      <c r="A41" s="1071">
        <v>40</v>
      </c>
      <c r="B41" t="s">
        <v>839</v>
      </c>
      <c r="C41" t="s">
        <v>849</v>
      </c>
      <c r="D41" t="s">
        <v>850</v>
      </c>
    </row>
    <row r="42" spans="1:4">
      <c r="A42" s="1071">
        <v>41</v>
      </c>
      <c r="B42" t="s">
        <v>839</v>
      </c>
      <c r="C42" t="s">
        <v>851</v>
      </c>
      <c r="D42" t="s">
        <v>852</v>
      </c>
    </row>
    <row r="43" spans="1:4">
      <c r="A43" s="1071">
        <v>42</v>
      </c>
      <c r="B43" t="s">
        <v>839</v>
      </c>
      <c r="C43" t="s">
        <v>853</v>
      </c>
      <c r="D43" t="s">
        <v>854</v>
      </c>
    </row>
    <row r="44" spans="1:4">
      <c r="A44" s="1071">
        <v>43</v>
      </c>
      <c r="B44" t="s">
        <v>839</v>
      </c>
      <c r="C44" t="s">
        <v>855</v>
      </c>
      <c r="D44" t="s">
        <v>856</v>
      </c>
    </row>
    <row r="45" spans="1:4">
      <c r="A45" s="1071">
        <v>44</v>
      </c>
      <c r="B45" t="s">
        <v>839</v>
      </c>
      <c r="C45" t="s">
        <v>857</v>
      </c>
      <c r="D45" t="s">
        <v>858</v>
      </c>
    </row>
    <row r="46" spans="1:4">
      <c r="A46" s="1071">
        <v>45</v>
      </c>
      <c r="B46" t="s">
        <v>839</v>
      </c>
      <c r="C46" t="s">
        <v>859</v>
      </c>
      <c r="D46" t="s">
        <v>860</v>
      </c>
    </row>
    <row r="47" spans="1:4">
      <c r="A47" s="1071">
        <v>46</v>
      </c>
      <c r="B47" t="s">
        <v>839</v>
      </c>
      <c r="C47" t="s">
        <v>861</v>
      </c>
      <c r="D47" t="s">
        <v>862</v>
      </c>
    </row>
    <row r="48" spans="1:4">
      <c r="A48" s="1071">
        <v>47</v>
      </c>
      <c r="B48" t="s">
        <v>863</v>
      </c>
      <c r="C48" t="s">
        <v>865</v>
      </c>
      <c r="D48" t="s">
        <v>866</v>
      </c>
    </row>
    <row r="49" spans="1:4">
      <c r="A49" s="1071">
        <v>48</v>
      </c>
      <c r="B49" t="s">
        <v>863</v>
      </c>
      <c r="C49" t="s">
        <v>867</v>
      </c>
      <c r="D49" t="s">
        <v>868</v>
      </c>
    </row>
    <row r="50" spans="1:4">
      <c r="A50" s="1071">
        <v>49</v>
      </c>
      <c r="B50" t="s">
        <v>863</v>
      </c>
      <c r="C50" t="s">
        <v>869</v>
      </c>
      <c r="D50" t="s">
        <v>870</v>
      </c>
    </row>
    <row r="51" spans="1:4">
      <c r="A51" s="1071">
        <v>50</v>
      </c>
      <c r="B51" t="s">
        <v>863</v>
      </c>
      <c r="C51" t="s">
        <v>863</v>
      </c>
      <c r="D51" t="s">
        <v>864</v>
      </c>
    </row>
    <row r="52" spans="1:4">
      <c r="A52" s="1071">
        <v>51</v>
      </c>
      <c r="B52" t="s">
        <v>863</v>
      </c>
      <c r="C52" t="s">
        <v>871</v>
      </c>
      <c r="D52" t="s">
        <v>872</v>
      </c>
    </row>
    <row r="53" spans="1:4">
      <c r="A53" s="1071">
        <v>52</v>
      </c>
      <c r="B53" t="s">
        <v>863</v>
      </c>
      <c r="C53" t="s">
        <v>873</v>
      </c>
      <c r="D53" t="s">
        <v>874</v>
      </c>
    </row>
    <row r="54" spans="1:4">
      <c r="A54" s="1071">
        <v>53</v>
      </c>
      <c r="B54" t="s">
        <v>863</v>
      </c>
      <c r="C54" t="s">
        <v>875</v>
      </c>
      <c r="D54" t="s">
        <v>876</v>
      </c>
    </row>
    <row r="55" spans="1:4">
      <c r="A55" s="1071">
        <v>54</v>
      </c>
      <c r="B55" t="s">
        <v>863</v>
      </c>
      <c r="C55" t="s">
        <v>877</v>
      </c>
      <c r="D55" t="s">
        <v>878</v>
      </c>
    </row>
    <row r="56" spans="1:4">
      <c r="A56" s="1071">
        <v>55</v>
      </c>
      <c r="B56" t="s">
        <v>863</v>
      </c>
      <c r="C56" t="s">
        <v>879</v>
      </c>
      <c r="D56" t="s">
        <v>880</v>
      </c>
    </row>
    <row r="57" spans="1:4">
      <c r="A57" s="1071">
        <v>56</v>
      </c>
      <c r="B57" t="s">
        <v>863</v>
      </c>
      <c r="C57" t="s">
        <v>881</v>
      </c>
      <c r="D57" t="s">
        <v>882</v>
      </c>
    </row>
    <row r="58" spans="1:4">
      <c r="A58" s="1071">
        <v>57</v>
      </c>
      <c r="B58" t="s">
        <v>863</v>
      </c>
      <c r="C58" t="s">
        <v>883</v>
      </c>
      <c r="D58" t="s">
        <v>884</v>
      </c>
    </row>
    <row r="59" spans="1:4">
      <c r="A59" s="1071">
        <v>58</v>
      </c>
      <c r="B59" t="s">
        <v>863</v>
      </c>
      <c r="C59" t="s">
        <v>885</v>
      </c>
      <c r="D59" t="s">
        <v>886</v>
      </c>
    </row>
    <row r="60" spans="1:4">
      <c r="A60" s="1071">
        <v>59</v>
      </c>
      <c r="B60" t="s">
        <v>863</v>
      </c>
      <c r="C60" t="s">
        <v>887</v>
      </c>
      <c r="D60" t="s">
        <v>888</v>
      </c>
    </row>
    <row r="61" spans="1:4">
      <c r="A61" s="1071">
        <v>60</v>
      </c>
      <c r="B61" t="s">
        <v>863</v>
      </c>
      <c r="C61" t="s">
        <v>889</v>
      </c>
      <c r="D61" t="s">
        <v>890</v>
      </c>
    </row>
    <row r="62" spans="1:4">
      <c r="A62" s="1071">
        <v>61</v>
      </c>
      <c r="B62" t="s">
        <v>891</v>
      </c>
      <c r="C62" t="s">
        <v>891</v>
      </c>
      <c r="D62" t="s">
        <v>892</v>
      </c>
    </row>
    <row r="63" spans="1:4">
      <c r="A63" s="1071">
        <v>62</v>
      </c>
      <c r="B63" t="s">
        <v>891</v>
      </c>
      <c r="C63" t="s">
        <v>893</v>
      </c>
      <c r="D63" t="s">
        <v>894</v>
      </c>
    </row>
    <row r="64" spans="1:4">
      <c r="A64" s="1071">
        <v>63</v>
      </c>
      <c r="B64" t="s">
        <v>891</v>
      </c>
      <c r="C64" t="s">
        <v>895</v>
      </c>
      <c r="D64" t="s">
        <v>896</v>
      </c>
    </row>
    <row r="65" spans="1:4">
      <c r="A65" s="1071">
        <v>64</v>
      </c>
      <c r="B65" t="s">
        <v>891</v>
      </c>
      <c r="C65" t="s">
        <v>897</v>
      </c>
      <c r="D65" t="s">
        <v>898</v>
      </c>
    </row>
    <row r="66" spans="1:4">
      <c r="A66" s="1071">
        <v>65</v>
      </c>
      <c r="B66" t="s">
        <v>891</v>
      </c>
      <c r="C66" t="s">
        <v>899</v>
      </c>
      <c r="D66" t="s">
        <v>900</v>
      </c>
    </row>
    <row r="67" spans="1:4">
      <c r="A67" s="1071">
        <v>66</v>
      </c>
      <c r="B67" t="s">
        <v>891</v>
      </c>
      <c r="C67" t="s">
        <v>901</v>
      </c>
      <c r="D67" t="s">
        <v>902</v>
      </c>
    </row>
    <row r="68" spans="1:4">
      <c r="A68" s="1071">
        <v>67</v>
      </c>
      <c r="B68" t="s">
        <v>891</v>
      </c>
      <c r="C68" t="s">
        <v>903</v>
      </c>
      <c r="D68" t="s">
        <v>904</v>
      </c>
    </row>
    <row r="69" spans="1:4">
      <c r="A69" s="1071">
        <v>68</v>
      </c>
      <c r="B69" t="s">
        <v>891</v>
      </c>
      <c r="C69" t="s">
        <v>905</v>
      </c>
      <c r="D69" t="s">
        <v>906</v>
      </c>
    </row>
    <row r="70" spans="1:4">
      <c r="A70" s="1071">
        <v>69</v>
      </c>
      <c r="B70" t="s">
        <v>891</v>
      </c>
      <c r="C70" t="s">
        <v>907</v>
      </c>
      <c r="D70" t="s">
        <v>908</v>
      </c>
    </row>
    <row r="71" spans="1:4">
      <c r="A71" s="1071">
        <v>70</v>
      </c>
      <c r="B71" t="s">
        <v>891</v>
      </c>
      <c r="C71" t="s">
        <v>909</v>
      </c>
      <c r="D71" t="s">
        <v>910</v>
      </c>
    </row>
    <row r="72" spans="1:4">
      <c r="A72" s="1071">
        <v>71</v>
      </c>
      <c r="B72" t="s">
        <v>891</v>
      </c>
      <c r="C72" t="s">
        <v>911</v>
      </c>
      <c r="D72" t="s">
        <v>912</v>
      </c>
    </row>
    <row r="73" spans="1:4">
      <c r="A73" s="1071">
        <v>72</v>
      </c>
      <c r="B73" t="s">
        <v>913</v>
      </c>
      <c r="C73" t="s">
        <v>913</v>
      </c>
      <c r="D73" t="s">
        <v>914</v>
      </c>
    </row>
    <row r="74" spans="1:4">
      <c r="A74" s="1071">
        <v>73</v>
      </c>
      <c r="B74" t="s">
        <v>915</v>
      </c>
      <c r="C74" t="s">
        <v>915</v>
      </c>
      <c r="D74" t="s">
        <v>916</v>
      </c>
    </row>
    <row r="75" spans="1:4">
      <c r="A75" s="1071">
        <v>74</v>
      </c>
      <c r="B75" t="s">
        <v>917</v>
      </c>
      <c r="C75" t="s">
        <v>917</v>
      </c>
      <c r="D75" t="s">
        <v>918</v>
      </c>
    </row>
    <row r="76" spans="1:4">
      <c r="A76" s="1071">
        <v>75</v>
      </c>
      <c r="B76" t="s">
        <v>919</v>
      </c>
      <c r="C76" t="s">
        <v>919</v>
      </c>
      <c r="D76" t="s">
        <v>920</v>
      </c>
    </row>
    <row r="77" spans="1:4">
      <c r="A77" s="1071">
        <v>76</v>
      </c>
      <c r="B77" t="s">
        <v>921</v>
      </c>
      <c r="C77" t="s">
        <v>921</v>
      </c>
      <c r="D77" t="s">
        <v>922</v>
      </c>
    </row>
    <row r="78" spans="1:4">
      <c r="A78" s="1071">
        <v>77</v>
      </c>
      <c r="B78" t="s">
        <v>923</v>
      </c>
      <c r="C78" t="s">
        <v>923</v>
      </c>
      <c r="D78" t="s">
        <v>924</v>
      </c>
    </row>
    <row r="79" spans="1:4">
      <c r="A79" s="1071">
        <v>78</v>
      </c>
      <c r="B79" t="s">
        <v>925</v>
      </c>
      <c r="C79" t="s">
        <v>925</v>
      </c>
      <c r="D79" t="s">
        <v>926</v>
      </c>
    </row>
    <row r="80" spans="1:4">
      <c r="A80" s="1071">
        <v>79</v>
      </c>
      <c r="B80" t="s">
        <v>927</v>
      </c>
      <c r="C80" t="s">
        <v>927</v>
      </c>
      <c r="D80" t="s">
        <v>928</v>
      </c>
    </row>
    <row r="81" spans="1:4">
      <c r="A81" s="1071">
        <v>80</v>
      </c>
      <c r="B81" t="s">
        <v>929</v>
      </c>
      <c r="C81" t="s">
        <v>929</v>
      </c>
      <c r="D81" t="s">
        <v>930</v>
      </c>
    </row>
    <row r="82" spans="1:4">
      <c r="A82" s="1071">
        <v>81</v>
      </c>
      <c r="B82" t="s">
        <v>931</v>
      </c>
      <c r="C82" t="s">
        <v>931</v>
      </c>
      <c r="D82" t="s">
        <v>932</v>
      </c>
    </row>
    <row r="83" spans="1:4">
      <c r="A83" s="1071">
        <v>82</v>
      </c>
      <c r="B83" t="s">
        <v>933</v>
      </c>
      <c r="C83" t="s">
        <v>933</v>
      </c>
      <c r="D83" t="s">
        <v>934</v>
      </c>
    </row>
    <row r="84" spans="1:4">
      <c r="A84" s="1071">
        <v>83</v>
      </c>
      <c r="B84" t="s">
        <v>935</v>
      </c>
      <c r="C84" t="s">
        <v>935</v>
      </c>
      <c r="D84" t="s">
        <v>936</v>
      </c>
    </row>
    <row r="85" spans="1:4">
      <c r="A85" s="1071">
        <v>84</v>
      </c>
      <c r="B85" t="s">
        <v>937</v>
      </c>
      <c r="C85" t="s">
        <v>937</v>
      </c>
      <c r="D85" t="s">
        <v>938</v>
      </c>
    </row>
    <row r="86" spans="1:4">
      <c r="A86" s="1071">
        <v>85</v>
      </c>
      <c r="B86" t="s">
        <v>939</v>
      </c>
      <c r="C86" t="s">
        <v>939</v>
      </c>
      <c r="D86" t="s">
        <v>940</v>
      </c>
    </row>
    <row r="87" spans="1:4">
      <c r="A87" s="1071">
        <v>86</v>
      </c>
      <c r="B87" t="s">
        <v>939</v>
      </c>
      <c r="C87" t="s">
        <v>941</v>
      </c>
      <c r="D87" t="s">
        <v>942</v>
      </c>
    </row>
    <row r="88" spans="1:4">
      <c r="A88" s="1071">
        <v>87</v>
      </c>
      <c r="B88" t="s">
        <v>939</v>
      </c>
      <c r="C88" t="s">
        <v>943</v>
      </c>
      <c r="D88" t="s">
        <v>944</v>
      </c>
    </row>
    <row r="89" spans="1:4">
      <c r="A89" s="1071">
        <v>88</v>
      </c>
      <c r="B89" t="s">
        <v>939</v>
      </c>
      <c r="C89" t="s">
        <v>945</v>
      </c>
      <c r="D89" t="s">
        <v>946</v>
      </c>
    </row>
    <row r="90" spans="1:4">
      <c r="A90" s="1071">
        <v>89</v>
      </c>
      <c r="B90" t="s">
        <v>939</v>
      </c>
      <c r="C90" t="s">
        <v>947</v>
      </c>
      <c r="D90" t="s">
        <v>948</v>
      </c>
    </row>
    <row r="91" spans="1:4">
      <c r="A91" s="1071">
        <v>90</v>
      </c>
      <c r="B91" t="s">
        <v>939</v>
      </c>
      <c r="C91" t="s">
        <v>949</v>
      </c>
      <c r="D91" t="s">
        <v>950</v>
      </c>
    </row>
    <row r="92" spans="1:4">
      <c r="A92" s="1071">
        <v>91</v>
      </c>
      <c r="B92" t="s">
        <v>939</v>
      </c>
      <c r="C92" t="s">
        <v>951</v>
      </c>
      <c r="D92" t="s">
        <v>952</v>
      </c>
    </row>
    <row r="93" spans="1:4">
      <c r="A93" s="1071">
        <v>92</v>
      </c>
      <c r="B93" t="s">
        <v>939</v>
      </c>
      <c r="C93" t="s">
        <v>953</v>
      </c>
      <c r="D93" t="s">
        <v>954</v>
      </c>
    </row>
    <row r="94" spans="1:4">
      <c r="A94" s="1071">
        <v>93</v>
      </c>
      <c r="B94" t="s">
        <v>955</v>
      </c>
      <c r="C94" t="s">
        <v>955</v>
      </c>
      <c r="D94" t="s">
        <v>956</v>
      </c>
    </row>
    <row r="95" spans="1:4">
      <c r="A95" s="1071">
        <v>94</v>
      </c>
      <c r="B95" t="s">
        <v>957</v>
      </c>
      <c r="C95" t="s">
        <v>959</v>
      </c>
      <c r="D95" t="s">
        <v>960</v>
      </c>
    </row>
    <row r="96" spans="1:4">
      <c r="A96" s="1071">
        <v>95</v>
      </c>
      <c r="B96" t="s">
        <v>957</v>
      </c>
      <c r="C96" t="s">
        <v>957</v>
      </c>
      <c r="D96" t="s">
        <v>958</v>
      </c>
    </row>
    <row r="97" spans="1:4">
      <c r="A97" s="1071">
        <v>96</v>
      </c>
      <c r="B97" t="s">
        <v>957</v>
      </c>
      <c r="C97" t="s">
        <v>961</v>
      </c>
      <c r="D97" t="s">
        <v>962</v>
      </c>
    </row>
    <row r="98" spans="1:4">
      <c r="A98" s="1071">
        <v>97</v>
      </c>
      <c r="B98" t="s">
        <v>957</v>
      </c>
      <c r="C98" t="s">
        <v>963</v>
      </c>
      <c r="D98" t="s">
        <v>964</v>
      </c>
    </row>
    <row r="99" spans="1:4">
      <c r="A99" s="1071">
        <v>98</v>
      </c>
      <c r="B99" t="s">
        <v>965</v>
      </c>
      <c r="C99" t="s">
        <v>967</v>
      </c>
      <c r="D99" t="s">
        <v>968</v>
      </c>
    </row>
    <row r="100" spans="1:4">
      <c r="A100" s="1071">
        <v>99</v>
      </c>
      <c r="B100" t="s">
        <v>965</v>
      </c>
      <c r="C100" t="s">
        <v>969</v>
      </c>
      <c r="D100" t="s">
        <v>970</v>
      </c>
    </row>
    <row r="101" spans="1:4">
      <c r="A101" s="1071">
        <v>100</v>
      </c>
      <c r="B101" t="s">
        <v>965</v>
      </c>
      <c r="C101" t="s">
        <v>971</v>
      </c>
      <c r="D101" t="s">
        <v>972</v>
      </c>
    </row>
    <row r="102" spans="1:4">
      <c r="A102" s="1071">
        <v>101</v>
      </c>
      <c r="B102" t="s">
        <v>965</v>
      </c>
      <c r="C102" t="s">
        <v>973</v>
      </c>
      <c r="D102" t="s">
        <v>974</v>
      </c>
    </row>
    <row r="103" spans="1:4">
      <c r="A103" s="1071">
        <v>102</v>
      </c>
      <c r="B103" t="s">
        <v>965</v>
      </c>
      <c r="C103" t="s">
        <v>965</v>
      </c>
      <c r="D103" t="s">
        <v>966</v>
      </c>
    </row>
    <row r="104" spans="1:4">
      <c r="A104" s="1071">
        <v>103</v>
      </c>
      <c r="B104" t="s">
        <v>965</v>
      </c>
      <c r="C104" t="s">
        <v>975</v>
      </c>
      <c r="D104" t="s">
        <v>976</v>
      </c>
    </row>
    <row r="105" spans="1:4">
      <c r="A105" s="1071">
        <v>104</v>
      </c>
      <c r="B105" t="s">
        <v>965</v>
      </c>
      <c r="C105" t="s">
        <v>977</v>
      </c>
      <c r="D105" t="s">
        <v>978</v>
      </c>
    </row>
    <row r="106" spans="1:4">
      <c r="A106" s="1071">
        <v>105</v>
      </c>
      <c r="B106" t="s">
        <v>965</v>
      </c>
      <c r="C106" t="s">
        <v>979</v>
      </c>
      <c r="D106" t="s">
        <v>980</v>
      </c>
    </row>
    <row r="107" spans="1:4">
      <c r="A107" s="1071">
        <v>106</v>
      </c>
      <c r="B107" t="s">
        <v>965</v>
      </c>
      <c r="C107" t="s">
        <v>981</v>
      </c>
      <c r="D107" t="s">
        <v>982</v>
      </c>
    </row>
    <row r="108" spans="1:4">
      <c r="A108" s="1071">
        <v>107</v>
      </c>
      <c r="B108" t="s">
        <v>965</v>
      </c>
      <c r="C108" t="s">
        <v>983</v>
      </c>
      <c r="D108" t="s">
        <v>984</v>
      </c>
    </row>
    <row r="109" spans="1:4">
      <c r="A109" s="1071">
        <v>108</v>
      </c>
      <c r="B109" t="s">
        <v>965</v>
      </c>
      <c r="C109" t="s">
        <v>985</v>
      </c>
      <c r="D109" t="s">
        <v>986</v>
      </c>
    </row>
    <row r="110" spans="1:4">
      <c r="A110" s="1071">
        <v>109</v>
      </c>
      <c r="B110" t="s">
        <v>965</v>
      </c>
      <c r="C110" t="s">
        <v>987</v>
      </c>
      <c r="D110" t="s">
        <v>988</v>
      </c>
    </row>
    <row r="111" spans="1:4">
      <c r="A111" s="1071">
        <v>110</v>
      </c>
      <c r="B111" t="s">
        <v>965</v>
      </c>
      <c r="C111" t="s">
        <v>989</v>
      </c>
      <c r="D111" t="s">
        <v>990</v>
      </c>
    </row>
    <row r="112" spans="1:4">
      <c r="A112" s="1071">
        <v>111</v>
      </c>
      <c r="B112" t="s">
        <v>991</v>
      </c>
      <c r="C112" t="s">
        <v>993</v>
      </c>
      <c r="D112" t="s">
        <v>994</v>
      </c>
    </row>
    <row r="113" spans="1:4">
      <c r="A113" s="1071">
        <v>112</v>
      </c>
      <c r="B113" t="s">
        <v>991</v>
      </c>
      <c r="C113" t="s">
        <v>995</v>
      </c>
      <c r="D113" t="s">
        <v>996</v>
      </c>
    </row>
    <row r="114" spans="1:4">
      <c r="A114" s="1071">
        <v>113</v>
      </c>
      <c r="B114" t="s">
        <v>991</v>
      </c>
      <c r="C114" t="s">
        <v>997</v>
      </c>
      <c r="D114" t="s">
        <v>998</v>
      </c>
    </row>
    <row r="115" spans="1:4">
      <c r="A115" s="1071">
        <v>114</v>
      </c>
      <c r="B115" t="s">
        <v>991</v>
      </c>
      <c r="C115" t="s">
        <v>999</v>
      </c>
      <c r="D115" t="s">
        <v>1000</v>
      </c>
    </row>
    <row r="116" spans="1:4">
      <c r="A116" s="1071">
        <v>115</v>
      </c>
      <c r="B116" t="s">
        <v>991</v>
      </c>
      <c r="C116" t="s">
        <v>1001</v>
      </c>
      <c r="D116" t="s">
        <v>1002</v>
      </c>
    </row>
    <row r="117" spans="1:4">
      <c r="A117" s="1071">
        <v>116</v>
      </c>
      <c r="B117" t="s">
        <v>991</v>
      </c>
      <c r="C117" t="s">
        <v>991</v>
      </c>
      <c r="D117" t="s">
        <v>992</v>
      </c>
    </row>
    <row r="118" spans="1:4">
      <c r="A118" s="1071">
        <v>117</v>
      </c>
      <c r="B118" t="s">
        <v>991</v>
      </c>
      <c r="C118" t="s">
        <v>1003</v>
      </c>
      <c r="D118" t="s">
        <v>1004</v>
      </c>
    </row>
    <row r="119" spans="1:4">
      <c r="A119" s="1071">
        <v>118</v>
      </c>
      <c r="B119" t="s">
        <v>991</v>
      </c>
      <c r="C119" t="s">
        <v>1005</v>
      </c>
      <c r="D119" t="s">
        <v>1006</v>
      </c>
    </row>
    <row r="120" spans="1:4">
      <c r="A120" s="1071">
        <v>119</v>
      </c>
      <c r="B120" t="s">
        <v>991</v>
      </c>
      <c r="C120" t="s">
        <v>1007</v>
      </c>
      <c r="D120" t="s">
        <v>1008</v>
      </c>
    </row>
    <row r="121" spans="1:4">
      <c r="A121" s="1071">
        <v>120</v>
      </c>
      <c r="B121" t="s">
        <v>991</v>
      </c>
      <c r="C121" t="s">
        <v>1009</v>
      </c>
      <c r="D121" t="s">
        <v>1010</v>
      </c>
    </row>
    <row r="122" spans="1:4">
      <c r="A122" s="1071">
        <v>121</v>
      </c>
      <c r="B122" t="s">
        <v>991</v>
      </c>
      <c r="C122" t="s">
        <v>1011</v>
      </c>
      <c r="D122" t="s">
        <v>1012</v>
      </c>
    </row>
    <row r="123" spans="1:4">
      <c r="A123" s="1071">
        <v>122</v>
      </c>
      <c r="B123" t="s">
        <v>991</v>
      </c>
      <c r="C123" t="s">
        <v>1013</v>
      </c>
      <c r="D123" t="s">
        <v>1014</v>
      </c>
    </row>
    <row r="124" spans="1:4">
      <c r="A124" s="1071">
        <v>123</v>
      </c>
      <c r="B124" t="s">
        <v>1015</v>
      </c>
      <c r="C124" t="s">
        <v>1017</v>
      </c>
      <c r="D124" t="s">
        <v>1018</v>
      </c>
    </row>
    <row r="125" spans="1:4">
      <c r="A125" s="1071">
        <v>124</v>
      </c>
      <c r="B125" t="s">
        <v>1015</v>
      </c>
      <c r="C125" t="s">
        <v>1019</v>
      </c>
      <c r="D125" t="s">
        <v>1020</v>
      </c>
    </row>
    <row r="126" spans="1:4">
      <c r="A126" s="1071">
        <v>125</v>
      </c>
      <c r="B126" t="s">
        <v>1015</v>
      </c>
      <c r="C126" t="s">
        <v>1021</v>
      </c>
      <c r="D126" t="s">
        <v>1022</v>
      </c>
    </row>
    <row r="127" spans="1:4">
      <c r="A127" s="1071">
        <v>126</v>
      </c>
      <c r="B127" t="s">
        <v>1015</v>
      </c>
      <c r="C127" t="s">
        <v>1023</v>
      </c>
      <c r="D127" t="s">
        <v>1024</v>
      </c>
    </row>
    <row r="128" spans="1:4">
      <c r="A128" s="1071">
        <v>127</v>
      </c>
      <c r="B128" t="s">
        <v>1015</v>
      </c>
      <c r="C128" t="s">
        <v>1025</v>
      </c>
      <c r="D128" t="s">
        <v>1026</v>
      </c>
    </row>
    <row r="129" spans="1:4">
      <c r="A129" s="1071">
        <v>128</v>
      </c>
      <c r="B129" t="s">
        <v>1015</v>
      </c>
      <c r="C129" t="s">
        <v>1027</v>
      </c>
      <c r="D129" t="s">
        <v>1028</v>
      </c>
    </row>
    <row r="130" spans="1:4">
      <c r="A130" s="1071">
        <v>129</v>
      </c>
      <c r="B130" t="s">
        <v>1015</v>
      </c>
      <c r="C130" t="s">
        <v>1015</v>
      </c>
      <c r="D130" t="s">
        <v>1016</v>
      </c>
    </row>
    <row r="131" spans="1:4">
      <c r="A131" s="1071">
        <v>130</v>
      </c>
      <c r="B131" t="s">
        <v>1015</v>
      </c>
      <c r="C131" t="s">
        <v>1029</v>
      </c>
      <c r="D131" t="s">
        <v>1030</v>
      </c>
    </row>
    <row r="132" spans="1:4">
      <c r="A132" s="1071">
        <v>131</v>
      </c>
      <c r="B132" t="s">
        <v>1015</v>
      </c>
      <c r="C132" t="s">
        <v>1031</v>
      </c>
      <c r="D132" t="s">
        <v>1032</v>
      </c>
    </row>
    <row r="133" spans="1:4">
      <c r="A133" s="1071">
        <v>132</v>
      </c>
      <c r="B133" t="s">
        <v>1015</v>
      </c>
      <c r="C133" t="s">
        <v>1033</v>
      </c>
      <c r="D133" t="s">
        <v>1034</v>
      </c>
    </row>
    <row r="134" spans="1:4">
      <c r="A134" s="1071">
        <v>133</v>
      </c>
      <c r="B134" t="s">
        <v>1015</v>
      </c>
      <c r="C134" t="s">
        <v>1035</v>
      </c>
      <c r="D134" t="s">
        <v>1036</v>
      </c>
    </row>
    <row r="135" spans="1:4">
      <c r="A135" s="1071">
        <v>134</v>
      </c>
      <c r="B135" t="s">
        <v>1015</v>
      </c>
      <c r="C135" t="s">
        <v>1037</v>
      </c>
      <c r="D135" t="s">
        <v>1038</v>
      </c>
    </row>
    <row r="136" spans="1:4">
      <c r="A136" s="1071">
        <v>135</v>
      </c>
      <c r="B136" t="s">
        <v>1039</v>
      </c>
      <c r="C136" t="s">
        <v>1041</v>
      </c>
      <c r="D136" t="s">
        <v>1042</v>
      </c>
    </row>
    <row r="137" spans="1:4">
      <c r="A137" s="1071">
        <v>136</v>
      </c>
      <c r="B137" t="s">
        <v>1039</v>
      </c>
      <c r="C137" t="s">
        <v>1043</v>
      </c>
      <c r="D137" t="s">
        <v>1044</v>
      </c>
    </row>
    <row r="138" spans="1:4">
      <c r="A138" s="1071">
        <v>137</v>
      </c>
      <c r="B138" t="s">
        <v>1039</v>
      </c>
      <c r="C138" t="s">
        <v>1045</v>
      </c>
      <c r="D138" t="s">
        <v>1046</v>
      </c>
    </row>
    <row r="139" spans="1:4">
      <c r="A139" s="1071">
        <v>138</v>
      </c>
      <c r="B139" t="s">
        <v>1039</v>
      </c>
      <c r="C139" t="s">
        <v>1047</v>
      </c>
      <c r="D139" t="s">
        <v>1048</v>
      </c>
    </row>
    <row r="140" spans="1:4">
      <c r="A140" s="1071">
        <v>139</v>
      </c>
      <c r="B140" t="s">
        <v>1039</v>
      </c>
      <c r="C140" t="s">
        <v>1039</v>
      </c>
      <c r="D140" t="s">
        <v>1040</v>
      </c>
    </row>
    <row r="141" spans="1:4">
      <c r="A141" s="1071">
        <v>140</v>
      </c>
      <c r="B141" t="s">
        <v>1039</v>
      </c>
      <c r="C141" t="s">
        <v>1049</v>
      </c>
      <c r="D141" t="s">
        <v>1050</v>
      </c>
    </row>
    <row r="142" spans="1:4">
      <c r="A142" s="1071">
        <v>141</v>
      </c>
      <c r="B142" t="s">
        <v>1039</v>
      </c>
      <c r="C142" t="s">
        <v>1051</v>
      </c>
      <c r="D142" t="s">
        <v>1052</v>
      </c>
    </row>
    <row r="143" spans="1:4">
      <c r="A143" s="1071">
        <v>142</v>
      </c>
      <c r="B143" t="s">
        <v>1039</v>
      </c>
      <c r="C143" t="s">
        <v>1053</v>
      </c>
      <c r="D143" t="s">
        <v>1054</v>
      </c>
    </row>
    <row r="144" spans="1:4">
      <c r="A144" s="1071">
        <v>143</v>
      </c>
      <c r="B144" t="s">
        <v>1039</v>
      </c>
      <c r="C144" t="s">
        <v>1055</v>
      </c>
      <c r="D144" t="s">
        <v>1056</v>
      </c>
    </row>
    <row r="145" spans="1:4">
      <c r="A145" s="1071">
        <v>144</v>
      </c>
      <c r="B145" t="s">
        <v>1039</v>
      </c>
      <c r="C145" t="s">
        <v>1057</v>
      </c>
      <c r="D145" t="s">
        <v>1058</v>
      </c>
    </row>
    <row r="146" spans="1:4">
      <c r="A146" s="1071">
        <v>145</v>
      </c>
      <c r="B146" t="s">
        <v>1059</v>
      </c>
      <c r="C146" t="s">
        <v>1061</v>
      </c>
      <c r="D146" t="s">
        <v>1062</v>
      </c>
    </row>
    <row r="147" spans="1:4">
      <c r="A147" s="1071">
        <v>146</v>
      </c>
      <c r="B147" t="s">
        <v>1059</v>
      </c>
      <c r="C147" t="s">
        <v>1063</v>
      </c>
      <c r="D147" t="s">
        <v>1064</v>
      </c>
    </row>
    <row r="148" spans="1:4">
      <c r="A148" s="1071">
        <v>147</v>
      </c>
      <c r="B148" t="s">
        <v>1059</v>
      </c>
      <c r="C148" t="s">
        <v>1065</v>
      </c>
      <c r="D148" t="s">
        <v>1066</v>
      </c>
    </row>
    <row r="149" spans="1:4">
      <c r="A149" s="1071">
        <v>148</v>
      </c>
      <c r="B149" t="s">
        <v>1059</v>
      </c>
      <c r="C149" t="s">
        <v>1067</v>
      </c>
      <c r="D149" t="s">
        <v>1068</v>
      </c>
    </row>
    <row r="150" spans="1:4">
      <c r="A150" s="1071">
        <v>149</v>
      </c>
      <c r="B150" t="s">
        <v>1059</v>
      </c>
      <c r="C150" t="s">
        <v>1069</v>
      </c>
      <c r="D150" t="s">
        <v>1070</v>
      </c>
    </row>
    <row r="151" spans="1:4">
      <c r="A151" s="1071">
        <v>150</v>
      </c>
      <c r="B151" t="s">
        <v>1059</v>
      </c>
      <c r="C151" t="s">
        <v>1071</v>
      </c>
      <c r="D151" t="s">
        <v>1072</v>
      </c>
    </row>
    <row r="152" spans="1:4">
      <c r="A152" s="1071">
        <v>151</v>
      </c>
      <c r="B152" t="s">
        <v>1059</v>
      </c>
      <c r="C152" t="s">
        <v>1059</v>
      </c>
      <c r="D152" t="s">
        <v>1060</v>
      </c>
    </row>
    <row r="153" spans="1:4">
      <c r="A153" s="1071">
        <v>152</v>
      </c>
      <c r="B153" t="s">
        <v>1059</v>
      </c>
      <c r="C153" t="s">
        <v>1073</v>
      </c>
      <c r="D153" t="s">
        <v>1074</v>
      </c>
    </row>
    <row r="154" spans="1:4">
      <c r="A154" s="1071">
        <v>153</v>
      </c>
      <c r="B154" t="s">
        <v>1059</v>
      </c>
      <c r="C154" t="s">
        <v>1075</v>
      </c>
      <c r="D154" t="s">
        <v>1076</v>
      </c>
    </row>
    <row r="155" spans="1:4">
      <c r="A155" s="1071">
        <v>154</v>
      </c>
      <c r="B155" t="s">
        <v>1059</v>
      </c>
      <c r="C155" t="s">
        <v>1077</v>
      </c>
      <c r="D155" t="s">
        <v>1078</v>
      </c>
    </row>
    <row r="156" spans="1:4">
      <c r="A156" s="1071">
        <v>155</v>
      </c>
      <c r="B156" t="s">
        <v>1059</v>
      </c>
      <c r="C156" t="s">
        <v>1079</v>
      </c>
      <c r="D156" t="s">
        <v>1080</v>
      </c>
    </row>
    <row r="157" spans="1:4">
      <c r="A157" s="1071">
        <v>156</v>
      </c>
      <c r="B157" t="s">
        <v>1059</v>
      </c>
      <c r="C157" t="s">
        <v>1081</v>
      </c>
      <c r="D157" t="s">
        <v>1082</v>
      </c>
    </row>
    <row r="158" spans="1:4">
      <c r="A158" s="1071">
        <v>157</v>
      </c>
      <c r="B158" t="s">
        <v>1059</v>
      </c>
      <c r="C158" t="s">
        <v>1083</v>
      </c>
      <c r="D158" t="s">
        <v>1084</v>
      </c>
    </row>
    <row r="159" spans="1:4">
      <c r="A159" s="1071">
        <v>158</v>
      </c>
      <c r="B159" t="s">
        <v>1059</v>
      </c>
      <c r="C159" t="s">
        <v>1085</v>
      </c>
      <c r="D159" t="s">
        <v>1086</v>
      </c>
    </row>
    <row r="160" spans="1:4">
      <c r="A160" s="1071">
        <v>159</v>
      </c>
      <c r="B160" t="s">
        <v>1059</v>
      </c>
      <c r="C160" t="s">
        <v>1087</v>
      </c>
      <c r="D160" t="s">
        <v>1088</v>
      </c>
    </row>
    <row r="161" spans="1:4">
      <c r="A161" s="1071">
        <v>160</v>
      </c>
      <c r="B161" t="s">
        <v>1089</v>
      </c>
      <c r="C161" t="s">
        <v>1091</v>
      </c>
      <c r="D161" t="s">
        <v>1092</v>
      </c>
    </row>
    <row r="162" spans="1:4">
      <c r="A162" s="1071">
        <v>161</v>
      </c>
      <c r="B162" t="s">
        <v>1089</v>
      </c>
      <c r="C162" t="s">
        <v>1089</v>
      </c>
      <c r="D162" t="s">
        <v>1090</v>
      </c>
    </row>
    <row r="163" spans="1:4">
      <c r="A163" s="1071">
        <v>162</v>
      </c>
      <c r="B163" t="s">
        <v>1089</v>
      </c>
      <c r="C163" t="s">
        <v>1093</v>
      </c>
      <c r="D163" t="s">
        <v>1094</v>
      </c>
    </row>
    <row r="164" spans="1:4">
      <c r="A164" s="1071">
        <v>163</v>
      </c>
      <c r="B164" t="s">
        <v>1089</v>
      </c>
      <c r="C164" t="s">
        <v>1095</v>
      </c>
      <c r="D164" t="s">
        <v>1096</v>
      </c>
    </row>
    <row r="165" spans="1:4">
      <c r="A165" s="1071">
        <v>164</v>
      </c>
      <c r="B165" t="s">
        <v>1097</v>
      </c>
      <c r="C165" t="s">
        <v>1099</v>
      </c>
      <c r="D165" t="s">
        <v>1100</v>
      </c>
    </row>
    <row r="166" spans="1:4">
      <c r="A166" s="1071">
        <v>165</v>
      </c>
      <c r="B166" t="s">
        <v>1097</v>
      </c>
      <c r="C166" t="s">
        <v>1101</v>
      </c>
      <c r="D166" t="s">
        <v>1102</v>
      </c>
    </row>
    <row r="167" spans="1:4">
      <c r="A167" s="1071">
        <v>166</v>
      </c>
      <c r="B167" t="s">
        <v>1097</v>
      </c>
      <c r="C167" t="s">
        <v>1103</v>
      </c>
      <c r="D167" t="s">
        <v>1104</v>
      </c>
    </row>
    <row r="168" spans="1:4">
      <c r="A168" s="1071">
        <v>167</v>
      </c>
      <c r="B168" t="s">
        <v>1097</v>
      </c>
      <c r="C168" t="s">
        <v>1105</v>
      </c>
      <c r="D168" t="s">
        <v>1106</v>
      </c>
    </row>
    <row r="169" spans="1:4">
      <c r="A169" s="1071">
        <v>168</v>
      </c>
      <c r="B169" t="s">
        <v>1097</v>
      </c>
      <c r="C169" t="s">
        <v>1107</v>
      </c>
      <c r="D169" t="s">
        <v>1108</v>
      </c>
    </row>
    <row r="170" spans="1:4">
      <c r="A170" s="1071">
        <v>169</v>
      </c>
      <c r="B170" t="s">
        <v>1097</v>
      </c>
      <c r="C170" t="s">
        <v>1109</v>
      </c>
      <c r="D170" t="s">
        <v>1110</v>
      </c>
    </row>
    <row r="171" spans="1:4">
      <c r="A171" s="1071">
        <v>170</v>
      </c>
      <c r="B171" t="s">
        <v>1097</v>
      </c>
      <c r="C171" t="s">
        <v>1111</v>
      </c>
      <c r="D171" t="s">
        <v>1112</v>
      </c>
    </row>
    <row r="172" spans="1:4">
      <c r="A172" s="1071">
        <v>171</v>
      </c>
      <c r="B172" t="s">
        <v>1097</v>
      </c>
      <c r="C172" t="s">
        <v>1097</v>
      </c>
      <c r="D172" t="s">
        <v>1098</v>
      </c>
    </row>
    <row r="173" spans="1:4">
      <c r="A173" s="1071">
        <v>172</v>
      </c>
      <c r="B173" t="s">
        <v>1097</v>
      </c>
      <c r="C173" t="s">
        <v>1113</v>
      </c>
      <c r="D173" t="s">
        <v>1114</v>
      </c>
    </row>
    <row r="174" spans="1:4">
      <c r="A174" s="1071">
        <v>173</v>
      </c>
      <c r="B174" t="s">
        <v>1097</v>
      </c>
      <c r="C174" t="s">
        <v>1115</v>
      </c>
      <c r="D174" t="s">
        <v>1116</v>
      </c>
    </row>
    <row r="175" spans="1:4">
      <c r="A175" s="1071">
        <v>174</v>
      </c>
      <c r="B175" t="s">
        <v>1097</v>
      </c>
      <c r="C175" t="s">
        <v>1117</v>
      </c>
      <c r="D175" t="s">
        <v>1118</v>
      </c>
    </row>
    <row r="176" spans="1:4">
      <c r="A176" s="1071">
        <v>175</v>
      </c>
      <c r="B176" t="s">
        <v>1097</v>
      </c>
      <c r="C176" t="s">
        <v>1119</v>
      </c>
      <c r="D176" t="s">
        <v>1120</v>
      </c>
    </row>
    <row r="177" spans="1:4">
      <c r="A177" s="1071">
        <v>176</v>
      </c>
      <c r="B177" t="s">
        <v>1097</v>
      </c>
      <c r="C177" t="s">
        <v>1121</v>
      </c>
      <c r="D177" t="s">
        <v>1122</v>
      </c>
    </row>
    <row r="178" spans="1:4">
      <c r="A178" s="1071">
        <v>177</v>
      </c>
      <c r="B178" t="s">
        <v>1097</v>
      </c>
      <c r="C178" t="s">
        <v>1123</v>
      </c>
      <c r="D178" t="s">
        <v>1124</v>
      </c>
    </row>
    <row r="179" spans="1:4">
      <c r="A179" s="1071">
        <v>178</v>
      </c>
      <c r="B179" t="s">
        <v>1097</v>
      </c>
      <c r="C179" t="s">
        <v>1125</v>
      </c>
      <c r="D179" t="s">
        <v>1126</v>
      </c>
    </row>
    <row r="180" spans="1:4">
      <c r="A180" s="1071">
        <v>179</v>
      </c>
      <c r="B180" t="s">
        <v>1097</v>
      </c>
      <c r="C180" t="s">
        <v>1127</v>
      </c>
      <c r="D180" t="s">
        <v>1128</v>
      </c>
    </row>
    <row r="181" spans="1:4">
      <c r="A181" s="1071">
        <v>180</v>
      </c>
      <c r="B181" t="s">
        <v>1129</v>
      </c>
      <c r="C181" t="s">
        <v>1131</v>
      </c>
      <c r="D181" t="s">
        <v>1132</v>
      </c>
    </row>
    <row r="182" spans="1:4">
      <c r="A182" s="1071">
        <v>181</v>
      </c>
      <c r="B182" t="s">
        <v>1129</v>
      </c>
      <c r="C182" t="s">
        <v>1133</v>
      </c>
      <c r="D182" t="s">
        <v>1134</v>
      </c>
    </row>
    <row r="183" spans="1:4">
      <c r="A183" s="1071">
        <v>182</v>
      </c>
      <c r="B183" t="s">
        <v>1129</v>
      </c>
      <c r="C183" t="s">
        <v>1129</v>
      </c>
      <c r="D183" t="s">
        <v>1130</v>
      </c>
    </row>
    <row r="184" spans="1:4">
      <c r="A184" s="1071">
        <v>183</v>
      </c>
      <c r="B184" t="s">
        <v>1129</v>
      </c>
      <c r="C184" t="s">
        <v>1135</v>
      </c>
      <c r="D184" t="s">
        <v>1136</v>
      </c>
    </row>
    <row r="185" spans="1:4">
      <c r="A185" s="1071">
        <v>184</v>
      </c>
      <c r="B185" t="s">
        <v>1129</v>
      </c>
      <c r="C185" t="s">
        <v>1137</v>
      </c>
      <c r="D185" t="s">
        <v>1138</v>
      </c>
    </row>
    <row r="186" spans="1:4">
      <c r="A186" s="1071">
        <v>185</v>
      </c>
      <c r="B186" t="s">
        <v>1129</v>
      </c>
      <c r="C186" t="s">
        <v>1139</v>
      </c>
      <c r="D186" t="s">
        <v>1140</v>
      </c>
    </row>
    <row r="187" spans="1:4">
      <c r="A187" s="1071">
        <v>186</v>
      </c>
      <c r="B187" t="s">
        <v>1129</v>
      </c>
      <c r="C187" t="s">
        <v>1141</v>
      </c>
      <c r="D187" t="s">
        <v>1142</v>
      </c>
    </row>
    <row r="188" spans="1:4">
      <c r="A188" s="1071">
        <v>187</v>
      </c>
      <c r="B188" t="s">
        <v>1129</v>
      </c>
      <c r="C188" t="s">
        <v>1143</v>
      </c>
      <c r="D188" t="s">
        <v>1144</v>
      </c>
    </row>
    <row r="189" spans="1:4">
      <c r="A189" s="1071">
        <v>188</v>
      </c>
      <c r="B189" t="s">
        <v>1129</v>
      </c>
      <c r="C189" t="s">
        <v>1145</v>
      </c>
      <c r="D189" t="s">
        <v>1146</v>
      </c>
    </row>
    <row r="190" spans="1:4">
      <c r="A190" s="1071">
        <v>189</v>
      </c>
      <c r="B190" t="s">
        <v>1129</v>
      </c>
      <c r="C190" t="s">
        <v>1147</v>
      </c>
      <c r="D190" t="s">
        <v>1148</v>
      </c>
    </row>
    <row r="191" spans="1:4">
      <c r="A191" s="1071">
        <v>190</v>
      </c>
      <c r="B191" t="s">
        <v>1149</v>
      </c>
      <c r="C191" t="s">
        <v>1151</v>
      </c>
      <c r="D191" t="s">
        <v>1152</v>
      </c>
    </row>
    <row r="192" spans="1:4">
      <c r="A192" s="1071">
        <v>191</v>
      </c>
      <c r="B192" t="s">
        <v>1149</v>
      </c>
      <c r="C192" t="s">
        <v>1153</v>
      </c>
      <c r="D192" t="s">
        <v>1154</v>
      </c>
    </row>
    <row r="193" spans="1:4">
      <c r="A193" s="1071">
        <v>192</v>
      </c>
      <c r="B193" t="s">
        <v>1149</v>
      </c>
      <c r="C193" t="s">
        <v>1149</v>
      </c>
      <c r="D193" t="s">
        <v>1150</v>
      </c>
    </row>
    <row r="194" spans="1:4">
      <c r="A194" s="1071">
        <v>193</v>
      </c>
      <c r="B194" t="s">
        <v>1149</v>
      </c>
      <c r="C194" t="s">
        <v>1155</v>
      </c>
      <c r="D194" t="s">
        <v>1156</v>
      </c>
    </row>
    <row r="195" spans="1:4">
      <c r="A195" s="1071">
        <v>194</v>
      </c>
      <c r="B195" t="s">
        <v>1149</v>
      </c>
      <c r="C195" t="s">
        <v>901</v>
      </c>
      <c r="D195" t="s">
        <v>1157</v>
      </c>
    </row>
    <row r="196" spans="1:4">
      <c r="A196" s="1071">
        <v>195</v>
      </c>
      <c r="B196" t="s">
        <v>1149</v>
      </c>
      <c r="C196" t="s">
        <v>1158</v>
      </c>
      <c r="D196" t="s">
        <v>1159</v>
      </c>
    </row>
    <row r="197" spans="1:4">
      <c r="A197" s="1071">
        <v>196</v>
      </c>
      <c r="B197" t="s">
        <v>1160</v>
      </c>
      <c r="C197" t="s">
        <v>1162</v>
      </c>
      <c r="D197" t="s">
        <v>1163</v>
      </c>
    </row>
    <row r="198" spans="1:4">
      <c r="A198" s="1071">
        <v>197</v>
      </c>
      <c r="B198" t="s">
        <v>1160</v>
      </c>
      <c r="C198" t="s">
        <v>1164</v>
      </c>
      <c r="D198" t="s">
        <v>1165</v>
      </c>
    </row>
    <row r="199" spans="1:4">
      <c r="A199" s="1071">
        <v>198</v>
      </c>
      <c r="B199" t="s">
        <v>1160</v>
      </c>
      <c r="C199" t="s">
        <v>1166</v>
      </c>
      <c r="D199" t="s">
        <v>1167</v>
      </c>
    </row>
    <row r="200" spans="1:4">
      <c r="A200" s="1071">
        <v>199</v>
      </c>
      <c r="B200" t="s">
        <v>1160</v>
      </c>
      <c r="C200" t="s">
        <v>1168</v>
      </c>
      <c r="D200" t="s">
        <v>1169</v>
      </c>
    </row>
    <row r="201" spans="1:4">
      <c r="A201" s="1071">
        <v>200</v>
      </c>
      <c r="B201" t="s">
        <v>1160</v>
      </c>
      <c r="C201" t="s">
        <v>1160</v>
      </c>
      <c r="D201" t="s">
        <v>1161</v>
      </c>
    </row>
    <row r="202" spans="1:4">
      <c r="A202" s="1071">
        <v>201</v>
      </c>
      <c r="B202" t="s">
        <v>1160</v>
      </c>
      <c r="C202" t="s">
        <v>1170</v>
      </c>
      <c r="D202" t="s">
        <v>1171</v>
      </c>
    </row>
    <row r="203" spans="1:4">
      <c r="A203" s="1071">
        <v>202</v>
      </c>
      <c r="B203" t="s">
        <v>1160</v>
      </c>
      <c r="C203" t="s">
        <v>1172</v>
      </c>
      <c r="D203" t="s">
        <v>1173</v>
      </c>
    </row>
    <row r="204" spans="1:4">
      <c r="A204" s="1071">
        <v>203</v>
      </c>
      <c r="B204" t="s">
        <v>1160</v>
      </c>
      <c r="C204" t="s">
        <v>1174</v>
      </c>
      <c r="D204" t="s">
        <v>1175</v>
      </c>
    </row>
    <row r="205" spans="1:4">
      <c r="A205" s="1071">
        <v>204</v>
      </c>
      <c r="B205" t="s">
        <v>1160</v>
      </c>
      <c r="C205" t="s">
        <v>1176</v>
      </c>
      <c r="D205" t="s">
        <v>1177</v>
      </c>
    </row>
    <row r="206" spans="1:4">
      <c r="A206" s="1071">
        <v>205</v>
      </c>
      <c r="B206" t="s">
        <v>1160</v>
      </c>
      <c r="C206" t="s">
        <v>1178</v>
      </c>
      <c r="D206" t="s">
        <v>1179</v>
      </c>
    </row>
    <row r="207" spans="1:4">
      <c r="A207" s="1071">
        <v>206</v>
      </c>
      <c r="B207" t="s">
        <v>1160</v>
      </c>
      <c r="C207" t="s">
        <v>1180</v>
      </c>
      <c r="D207" t="s">
        <v>1181</v>
      </c>
    </row>
    <row r="208" spans="1:4">
      <c r="A208" s="1071">
        <v>207</v>
      </c>
      <c r="B208" t="s">
        <v>1182</v>
      </c>
      <c r="C208" t="s">
        <v>1184</v>
      </c>
      <c r="D208" t="s">
        <v>1185</v>
      </c>
    </row>
    <row r="209" spans="1:4">
      <c r="A209" s="1071">
        <v>208</v>
      </c>
      <c r="B209" t="s">
        <v>1182</v>
      </c>
      <c r="C209" t="s">
        <v>1186</v>
      </c>
      <c r="D209" t="s">
        <v>1187</v>
      </c>
    </row>
    <row r="210" spans="1:4">
      <c r="A210" s="1071">
        <v>209</v>
      </c>
      <c r="B210" t="s">
        <v>1182</v>
      </c>
      <c r="C210" t="s">
        <v>1188</v>
      </c>
      <c r="D210" t="s">
        <v>1189</v>
      </c>
    </row>
    <row r="211" spans="1:4">
      <c r="A211" s="1071">
        <v>210</v>
      </c>
      <c r="B211" t="s">
        <v>1182</v>
      </c>
      <c r="C211" t="s">
        <v>1182</v>
      </c>
      <c r="D211" t="s">
        <v>1183</v>
      </c>
    </row>
    <row r="212" spans="1:4">
      <c r="A212" s="1071">
        <v>211</v>
      </c>
      <c r="B212" t="s">
        <v>1182</v>
      </c>
      <c r="C212" t="s">
        <v>1190</v>
      </c>
      <c r="D212" t="s">
        <v>1191</v>
      </c>
    </row>
    <row r="213" spans="1:4">
      <c r="A213" s="1071">
        <v>212</v>
      </c>
      <c r="B213" t="s">
        <v>1182</v>
      </c>
      <c r="C213" t="s">
        <v>1192</v>
      </c>
      <c r="D213" t="s">
        <v>1193</v>
      </c>
    </row>
    <row r="214" spans="1:4">
      <c r="A214" s="1071">
        <v>213</v>
      </c>
      <c r="B214" t="s">
        <v>1194</v>
      </c>
      <c r="C214" t="s">
        <v>1196</v>
      </c>
      <c r="D214" t="s">
        <v>1197</v>
      </c>
    </row>
    <row r="215" spans="1:4">
      <c r="A215" s="1071">
        <v>214</v>
      </c>
      <c r="B215" t="s">
        <v>1194</v>
      </c>
      <c r="C215" t="s">
        <v>1198</v>
      </c>
      <c r="D215" t="s">
        <v>1199</v>
      </c>
    </row>
    <row r="216" spans="1:4">
      <c r="A216" s="1071">
        <v>215</v>
      </c>
      <c r="B216" t="s">
        <v>1194</v>
      </c>
      <c r="C216" t="s">
        <v>1200</v>
      </c>
      <c r="D216" t="s">
        <v>1201</v>
      </c>
    </row>
    <row r="217" spans="1:4">
      <c r="A217" s="1071">
        <v>216</v>
      </c>
      <c r="B217" t="s">
        <v>1194</v>
      </c>
      <c r="C217" t="s">
        <v>1202</v>
      </c>
      <c r="D217" t="s">
        <v>1203</v>
      </c>
    </row>
    <row r="218" spans="1:4">
      <c r="A218" s="1071">
        <v>217</v>
      </c>
      <c r="B218" t="s">
        <v>1194</v>
      </c>
      <c r="C218" t="s">
        <v>1204</v>
      </c>
      <c r="D218" t="s">
        <v>1205</v>
      </c>
    </row>
    <row r="219" spans="1:4">
      <c r="A219" s="1071">
        <v>218</v>
      </c>
      <c r="B219" t="s">
        <v>1194</v>
      </c>
      <c r="C219" t="s">
        <v>1206</v>
      </c>
      <c r="D219" t="s">
        <v>1207</v>
      </c>
    </row>
    <row r="220" spans="1:4">
      <c r="A220" s="1071">
        <v>219</v>
      </c>
      <c r="B220" t="s">
        <v>1194</v>
      </c>
      <c r="C220" t="s">
        <v>1208</v>
      </c>
      <c r="D220" t="s">
        <v>1209</v>
      </c>
    </row>
    <row r="221" spans="1:4">
      <c r="A221" s="1071">
        <v>220</v>
      </c>
      <c r="B221" t="s">
        <v>1194</v>
      </c>
      <c r="C221" t="s">
        <v>1210</v>
      </c>
      <c r="D221" t="s">
        <v>1211</v>
      </c>
    </row>
    <row r="222" spans="1:4">
      <c r="A222" s="1071">
        <v>221</v>
      </c>
      <c r="B222" t="s">
        <v>1194</v>
      </c>
      <c r="C222" t="s">
        <v>1194</v>
      </c>
      <c r="D222" t="s">
        <v>1195</v>
      </c>
    </row>
    <row r="223" spans="1:4">
      <c r="A223" s="1071">
        <v>222</v>
      </c>
      <c r="B223" t="s">
        <v>1194</v>
      </c>
      <c r="C223" t="s">
        <v>1212</v>
      </c>
      <c r="D223" t="s">
        <v>1213</v>
      </c>
    </row>
    <row r="224" spans="1:4">
      <c r="A224" s="1071">
        <v>223</v>
      </c>
      <c r="B224" t="s">
        <v>1194</v>
      </c>
      <c r="C224" t="s">
        <v>1214</v>
      </c>
      <c r="D224" t="s">
        <v>1215</v>
      </c>
    </row>
    <row r="225" spans="1:4">
      <c r="A225" s="1071">
        <v>224</v>
      </c>
      <c r="B225" t="s">
        <v>1194</v>
      </c>
      <c r="C225" t="s">
        <v>1216</v>
      </c>
      <c r="D225" t="s">
        <v>1217</v>
      </c>
    </row>
    <row r="226" spans="1:4">
      <c r="A226" s="1071">
        <v>225</v>
      </c>
      <c r="B226" t="s">
        <v>1194</v>
      </c>
      <c r="C226" t="s">
        <v>1218</v>
      </c>
      <c r="D226" t="s">
        <v>1219</v>
      </c>
    </row>
    <row r="227" spans="1:4">
      <c r="A227" s="1071">
        <v>226</v>
      </c>
      <c r="B227" t="s">
        <v>1194</v>
      </c>
      <c r="C227" t="s">
        <v>1220</v>
      </c>
      <c r="D227" t="s">
        <v>1221</v>
      </c>
    </row>
    <row r="228" spans="1:4">
      <c r="A228" s="1071">
        <v>227</v>
      </c>
      <c r="B228" t="s">
        <v>1222</v>
      </c>
      <c r="C228" t="s">
        <v>1224</v>
      </c>
      <c r="D228" t="s">
        <v>1225</v>
      </c>
    </row>
    <row r="229" spans="1:4">
      <c r="A229" s="1071">
        <v>228</v>
      </c>
      <c r="B229" t="s">
        <v>1222</v>
      </c>
      <c r="C229" t="s">
        <v>1226</v>
      </c>
      <c r="D229" t="s">
        <v>1227</v>
      </c>
    </row>
    <row r="230" spans="1:4">
      <c r="A230" s="1071">
        <v>229</v>
      </c>
      <c r="B230" t="s">
        <v>1222</v>
      </c>
      <c r="C230" t="s">
        <v>1228</v>
      </c>
      <c r="D230" t="s">
        <v>1229</v>
      </c>
    </row>
    <row r="231" spans="1:4">
      <c r="A231" s="1071">
        <v>230</v>
      </c>
      <c r="B231" t="s">
        <v>1222</v>
      </c>
      <c r="C231" t="s">
        <v>1230</v>
      </c>
      <c r="D231" t="s">
        <v>1231</v>
      </c>
    </row>
    <row r="232" spans="1:4">
      <c r="A232" s="1071">
        <v>231</v>
      </c>
      <c r="B232" t="s">
        <v>1222</v>
      </c>
      <c r="C232" t="s">
        <v>1222</v>
      </c>
      <c r="D232" t="s">
        <v>1223</v>
      </c>
    </row>
    <row r="233" spans="1:4">
      <c r="A233" s="1071">
        <v>232</v>
      </c>
      <c r="B233" t="s">
        <v>1222</v>
      </c>
      <c r="C233" t="s">
        <v>1232</v>
      </c>
      <c r="D233" t="s">
        <v>1233</v>
      </c>
    </row>
    <row r="234" spans="1:4">
      <c r="A234" s="1071">
        <v>233</v>
      </c>
      <c r="B234" t="s">
        <v>1234</v>
      </c>
      <c r="C234" t="s">
        <v>1234</v>
      </c>
      <c r="D234" t="s">
        <v>1235</v>
      </c>
    </row>
    <row r="235" spans="1:4">
      <c r="A235" s="1071">
        <v>234</v>
      </c>
      <c r="B235" t="s">
        <v>1236</v>
      </c>
      <c r="C235" t="s">
        <v>1238</v>
      </c>
      <c r="D235" t="s">
        <v>1239</v>
      </c>
    </row>
    <row r="236" spans="1:4">
      <c r="A236" s="1071">
        <v>235</v>
      </c>
      <c r="B236" t="s">
        <v>1236</v>
      </c>
      <c r="C236" t="s">
        <v>1240</v>
      </c>
      <c r="D236" t="s">
        <v>1241</v>
      </c>
    </row>
    <row r="237" spans="1:4">
      <c r="A237" s="1071">
        <v>236</v>
      </c>
      <c r="B237" t="s">
        <v>1236</v>
      </c>
      <c r="C237" t="s">
        <v>1242</v>
      </c>
      <c r="D237" t="s">
        <v>1243</v>
      </c>
    </row>
    <row r="238" spans="1:4">
      <c r="A238" s="1071">
        <v>237</v>
      </c>
      <c r="B238" t="s">
        <v>1236</v>
      </c>
      <c r="C238" t="s">
        <v>1244</v>
      </c>
      <c r="D238" t="s">
        <v>1245</v>
      </c>
    </row>
    <row r="239" spans="1:4">
      <c r="A239" s="1071">
        <v>238</v>
      </c>
      <c r="B239" t="s">
        <v>1236</v>
      </c>
      <c r="C239" t="s">
        <v>1246</v>
      </c>
      <c r="D239" t="s">
        <v>1247</v>
      </c>
    </row>
    <row r="240" spans="1:4">
      <c r="A240" s="1071">
        <v>239</v>
      </c>
      <c r="B240" t="s">
        <v>1236</v>
      </c>
      <c r="C240" t="s">
        <v>1248</v>
      </c>
      <c r="D240" t="s">
        <v>1249</v>
      </c>
    </row>
    <row r="241" spans="1:4">
      <c r="A241" s="1071">
        <v>240</v>
      </c>
      <c r="B241" t="s">
        <v>1236</v>
      </c>
      <c r="C241" t="s">
        <v>1250</v>
      </c>
      <c r="D241" t="s">
        <v>1251</v>
      </c>
    </row>
    <row r="242" spans="1:4">
      <c r="A242" s="1071">
        <v>241</v>
      </c>
      <c r="B242" t="s">
        <v>1236</v>
      </c>
      <c r="C242" t="s">
        <v>1236</v>
      </c>
      <c r="D242" t="s">
        <v>1237</v>
      </c>
    </row>
    <row r="243" spans="1:4">
      <c r="A243" s="1071">
        <v>242</v>
      </c>
      <c r="B243" t="s">
        <v>1252</v>
      </c>
      <c r="C243" t="s">
        <v>1254</v>
      </c>
      <c r="D243" t="s">
        <v>1255</v>
      </c>
    </row>
    <row r="244" spans="1:4">
      <c r="A244" s="1071">
        <v>243</v>
      </c>
      <c r="B244" t="s">
        <v>1252</v>
      </c>
      <c r="C244" t="s">
        <v>1256</v>
      </c>
      <c r="D244" t="s">
        <v>1257</v>
      </c>
    </row>
    <row r="245" spans="1:4">
      <c r="A245" s="1071">
        <v>244</v>
      </c>
      <c r="B245" t="s">
        <v>1252</v>
      </c>
      <c r="C245" t="s">
        <v>1258</v>
      </c>
      <c r="D245" t="s">
        <v>1259</v>
      </c>
    </row>
    <row r="246" spans="1:4">
      <c r="A246" s="1071">
        <v>245</v>
      </c>
      <c r="B246" t="s">
        <v>1252</v>
      </c>
      <c r="C246" t="s">
        <v>1260</v>
      </c>
      <c r="D246" t="s">
        <v>1261</v>
      </c>
    </row>
    <row r="247" spans="1:4">
      <c r="A247" s="1071">
        <v>246</v>
      </c>
      <c r="B247" t="s">
        <v>1252</v>
      </c>
      <c r="C247" t="s">
        <v>1262</v>
      </c>
      <c r="D247" t="s">
        <v>1263</v>
      </c>
    </row>
    <row r="248" spans="1:4">
      <c r="A248" s="1071">
        <v>247</v>
      </c>
      <c r="B248" t="s">
        <v>1252</v>
      </c>
      <c r="C248" t="s">
        <v>1264</v>
      </c>
      <c r="D248" t="s">
        <v>1265</v>
      </c>
    </row>
    <row r="249" spans="1:4">
      <c r="A249" s="1071">
        <v>248</v>
      </c>
      <c r="B249" t="s">
        <v>1252</v>
      </c>
      <c r="C249" t="s">
        <v>1266</v>
      </c>
      <c r="D249" t="s">
        <v>1267</v>
      </c>
    </row>
    <row r="250" spans="1:4">
      <c r="A250" s="1071">
        <v>249</v>
      </c>
      <c r="B250" t="s">
        <v>1252</v>
      </c>
      <c r="C250" t="s">
        <v>1268</v>
      </c>
      <c r="D250" t="s">
        <v>1269</v>
      </c>
    </row>
    <row r="251" spans="1:4">
      <c r="A251" s="1071">
        <v>250</v>
      </c>
      <c r="B251" t="s">
        <v>1252</v>
      </c>
      <c r="C251" t="s">
        <v>1270</v>
      </c>
      <c r="D251" t="s">
        <v>1271</v>
      </c>
    </row>
    <row r="252" spans="1:4">
      <c r="A252" s="1071">
        <v>251</v>
      </c>
      <c r="B252" t="s">
        <v>1252</v>
      </c>
      <c r="C252" t="s">
        <v>1272</v>
      </c>
      <c r="D252" t="s">
        <v>1273</v>
      </c>
    </row>
    <row r="253" spans="1:4">
      <c r="A253" s="1071">
        <v>252</v>
      </c>
      <c r="B253" t="s">
        <v>1252</v>
      </c>
      <c r="C253" t="s">
        <v>1274</v>
      </c>
      <c r="D253" t="s">
        <v>1275</v>
      </c>
    </row>
    <row r="254" spans="1:4">
      <c r="A254" s="1071">
        <v>253</v>
      </c>
      <c r="B254" t="s">
        <v>1252</v>
      </c>
      <c r="C254" t="s">
        <v>1276</v>
      </c>
      <c r="D254" t="s">
        <v>1277</v>
      </c>
    </row>
    <row r="255" spans="1:4">
      <c r="A255" s="1071">
        <v>254</v>
      </c>
      <c r="B255" t="s">
        <v>1252</v>
      </c>
      <c r="C255" t="s">
        <v>1278</v>
      </c>
      <c r="D255" t="s">
        <v>1279</v>
      </c>
    </row>
    <row r="256" spans="1:4">
      <c r="A256" s="1071">
        <v>255</v>
      </c>
      <c r="B256" t="s">
        <v>1252</v>
      </c>
      <c r="C256" t="s">
        <v>1280</v>
      </c>
      <c r="D256" t="s">
        <v>1281</v>
      </c>
    </row>
    <row r="257" spans="1:4">
      <c r="A257" s="1071">
        <v>256</v>
      </c>
      <c r="B257" t="s">
        <v>1252</v>
      </c>
      <c r="C257" t="s">
        <v>1252</v>
      </c>
      <c r="D257" t="s">
        <v>1253</v>
      </c>
    </row>
    <row r="258" spans="1:4">
      <c r="A258" s="1071">
        <v>257</v>
      </c>
      <c r="B258" t="s">
        <v>1252</v>
      </c>
      <c r="C258" t="s">
        <v>1282</v>
      </c>
      <c r="D258" t="s">
        <v>1283</v>
      </c>
    </row>
    <row r="259" spans="1:4">
      <c r="A259" s="1071">
        <v>258</v>
      </c>
      <c r="B259" t="s">
        <v>1252</v>
      </c>
      <c r="C259" t="s">
        <v>1284</v>
      </c>
      <c r="D259" t="s">
        <v>1285</v>
      </c>
    </row>
    <row r="260" spans="1:4">
      <c r="A260" s="1071">
        <v>259</v>
      </c>
      <c r="B260" t="s">
        <v>1286</v>
      </c>
      <c r="C260" t="s">
        <v>1288</v>
      </c>
      <c r="D260" t="s">
        <v>1289</v>
      </c>
    </row>
    <row r="261" spans="1:4">
      <c r="A261" s="1071">
        <v>260</v>
      </c>
      <c r="B261" t="s">
        <v>1286</v>
      </c>
      <c r="C261" t="s">
        <v>1290</v>
      </c>
      <c r="D261" t="s">
        <v>1291</v>
      </c>
    </row>
    <row r="262" spans="1:4">
      <c r="A262" s="1071">
        <v>261</v>
      </c>
      <c r="B262" t="s">
        <v>1286</v>
      </c>
      <c r="C262" t="s">
        <v>1292</v>
      </c>
      <c r="D262" t="s">
        <v>1293</v>
      </c>
    </row>
    <row r="263" spans="1:4">
      <c r="A263" s="1071">
        <v>262</v>
      </c>
      <c r="B263" t="s">
        <v>1286</v>
      </c>
      <c r="C263" t="s">
        <v>1294</v>
      </c>
      <c r="D263" t="s">
        <v>1295</v>
      </c>
    </row>
    <row r="264" spans="1:4">
      <c r="A264" s="1071">
        <v>263</v>
      </c>
      <c r="B264" t="s">
        <v>1286</v>
      </c>
      <c r="C264" t="s">
        <v>1296</v>
      </c>
      <c r="D264" t="s">
        <v>1297</v>
      </c>
    </row>
    <row r="265" spans="1:4">
      <c r="A265" s="1071">
        <v>264</v>
      </c>
      <c r="B265" t="s">
        <v>1286</v>
      </c>
      <c r="C265" t="s">
        <v>1298</v>
      </c>
      <c r="D265" t="s">
        <v>1299</v>
      </c>
    </row>
    <row r="266" spans="1:4">
      <c r="A266" s="1071">
        <v>265</v>
      </c>
      <c r="B266" t="s">
        <v>1286</v>
      </c>
      <c r="C266" t="s">
        <v>1300</v>
      </c>
      <c r="D266" t="s">
        <v>1301</v>
      </c>
    </row>
    <row r="267" spans="1:4">
      <c r="A267" s="1071">
        <v>266</v>
      </c>
      <c r="B267" t="s">
        <v>1286</v>
      </c>
      <c r="C267" t="s">
        <v>1302</v>
      </c>
      <c r="D267" t="s">
        <v>1303</v>
      </c>
    </row>
    <row r="268" spans="1:4">
      <c r="A268" s="1071">
        <v>267</v>
      </c>
      <c r="B268" t="s">
        <v>1286</v>
      </c>
      <c r="C268" t="s">
        <v>1304</v>
      </c>
      <c r="D268" t="s">
        <v>1305</v>
      </c>
    </row>
    <row r="269" spans="1:4">
      <c r="A269" s="1071">
        <v>268</v>
      </c>
      <c r="B269" t="s">
        <v>1286</v>
      </c>
      <c r="C269" t="s">
        <v>1306</v>
      </c>
      <c r="D269" t="s">
        <v>1307</v>
      </c>
    </row>
    <row r="270" spans="1:4">
      <c r="A270" s="1071">
        <v>269</v>
      </c>
      <c r="B270" t="s">
        <v>1286</v>
      </c>
      <c r="C270" t="s">
        <v>1308</v>
      </c>
      <c r="D270" t="s">
        <v>1309</v>
      </c>
    </row>
    <row r="271" spans="1:4">
      <c r="A271" s="1071">
        <v>270</v>
      </c>
      <c r="B271" t="s">
        <v>1286</v>
      </c>
      <c r="C271" t="s">
        <v>1286</v>
      </c>
      <c r="D271" t="s">
        <v>1287</v>
      </c>
    </row>
    <row r="272" spans="1:4">
      <c r="A272" s="1071">
        <v>271</v>
      </c>
      <c r="B272" t="s">
        <v>1286</v>
      </c>
      <c r="C272" t="s">
        <v>1310</v>
      </c>
      <c r="D272" t="s">
        <v>1311</v>
      </c>
    </row>
    <row r="273" spans="1:4">
      <c r="A273" s="1071">
        <v>272</v>
      </c>
      <c r="B273" t="s">
        <v>1286</v>
      </c>
      <c r="C273" t="s">
        <v>1312</v>
      </c>
      <c r="D273" t="s">
        <v>1313</v>
      </c>
    </row>
    <row r="274" spans="1:4">
      <c r="A274" s="1071">
        <v>273</v>
      </c>
      <c r="B274" t="s">
        <v>1286</v>
      </c>
      <c r="C274" t="s">
        <v>1314</v>
      </c>
      <c r="D274" t="s">
        <v>1315</v>
      </c>
    </row>
    <row r="275" spans="1:4">
      <c r="A275" s="1071">
        <v>274</v>
      </c>
      <c r="B275" t="s">
        <v>1316</v>
      </c>
      <c r="C275" t="s">
        <v>1318</v>
      </c>
      <c r="D275" t="s">
        <v>1319</v>
      </c>
    </row>
    <row r="276" spans="1:4">
      <c r="A276" s="1071">
        <v>275</v>
      </c>
      <c r="B276" t="s">
        <v>1316</v>
      </c>
      <c r="C276" t="s">
        <v>1320</v>
      </c>
      <c r="D276" t="s">
        <v>1321</v>
      </c>
    </row>
    <row r="277" spans="1:4">
      <c r="A277" s="1071">
        <v>276</v>
      </c>
      <c r="B277" t="s">
        <v>1316</v>
      </c>
      <c r="C277" t="s">
        <v>1322</v>
      </c>
      <c r="D277" t="s">
        <v>1323</v>
      </c>
    </row>
    <row r="278" spans="1:4">
      <c r="A278" s="1071">
        <v>277</v>
      </c>
      <c r="B278" t="s">
        <v>1316</v>
      </c>
      <c r="C278" t="s">
        <v>1324</v>
      </c>
      <c r="D278" t="s">
        <v>1325</v>
      </c>
    </row>
    <row r="279" spans="1:4">
      <c r="A279" s="1071">
        <v>278</v>
      </c>
      <c r="B279" t="s">
        <v>1316</v>
      </c>
      <c r="C279" t="s">
        <v>1326</v>
      </c>
      <c r="D279" t="s">
        <v>1327</v>
      </c>
    </row>
    <row r="280" spans="1:4">
      <c r="A280" s="1071">
        <v>279</v>
      </c>
      <c r="B280" t="s">
        <v>1316</v>
      </c>
      <c r="C280" t="s">
        <v>1328</v>
      </c>
      <c r="D280" t="s">
        <v>1329</v>
      </c>
    </row>
    <row r="281" spans="1:4">
      <c r="A281" s="1071">
        <v>280</v>
      </c>
      <c r="B281" t="s">
        <v>1316</v>
      </c>
      <c r="C281" t="s">
        <v>1330</v>
      </c>
      <c r="D281" t="s">
        <v>1331</v>
      </c>
    </row>
    <row r="282" spans="1:4">
      <c r="A282" s="1071">
        <v>281</v>
      </c>
      <c r="B282" t="s">
        <v>1316</v>
      </c>
      <c r="C282" t="s">
        <v>1316</v>
      </c>
      <c r="D282" t="s">
        <v>1317</v>
      </c>
    </row>
    <row r="283" spans="1:4">
      <c r="A283" s="1071">
        <v>282</v>
      </c>
      <c r="B283" t="s">
        <v>1316</v>
      </c>
      <c r="C283" t="s">
        <v>1332</v>
      </c>
      <c r="D283" t="s">
        <v>1333</v>
      </c>
    </row>
    <row r="284" spans="1:4">
      <c r="A284" s="1071">
        <v>283</v>
      </c>
      <c r="B284" t="s">
        <v>1316</v>
      </c>
      <c r="C284" t="s">
        <v>1334</v>
      </c>
      <c r="D284" t="s">
        <v>1335</v>
      </c>
    </row>
    <row r="285" spans="1:4">
      <c r="A285" s="1071">
        <v>284</v>
      </c>
      <c r="B285" t="s">
        <v>1316</v>
      </c>
      <c r="C285" t="s">
        <v>1336</v>
      </c>
      <c r="D285" t="s">
        <v>1337</v>
      </c>
    </row>
    <row r="286" spans="1:4">
      <c r="A286" s="1071">
        <v>285</v>
      </c>
      <c r="B286" t="s">
        <v>1338</v>
      </c>
      <c r="C286" t="s">
        <v>1340</v>
      </c>
      <c r="D286" t="s">
        <v>1341</v>
      </c>
    </row>
    <row r="287" spans="1:4">
      <c r="A287" s="1071">
        <v>286</v>
      </c>
      <c r="B287" t="s">
        <v>1338</v>
      </c>
      <c r="C287" t="s">
        <v>1342</v>
      </c>
      <c r="D287" t="s">
        <v>1343</v>
      </c>
    </row>
    <row r="288" spans="1:4">
      <c r="A288" s="1071">
        <v>287</v>
      </c>
      <c r="B288" t="s">
        <v>1338</v>
      </c>
      <c r="C288" t="s">
        <v>1344</v>
      </c>
      <c r="D288" t="s">
        <v>1345</v>
      </c>
    </row>
    <row r="289" spans="1:4">
      <c r="A289" s="1071">
        <v>288</v>
      </c>
      <c r="B289" t="s">
        <v>1338</v>
      </c>
      <c r="C289" t="s">
        <v>1346</v>
      </c>
      <c r="D289" t="s">
        <v>1347</v>
      </c>
    </row>
    <row r="290" spans="1:4">
      <c r="A290" s="1071">
        <v>289</v>
      </c>
      <c r="B290" t="s">
        <v>1338</v>
      </c>
      <c r="C290" t="s">
        <v>1348</v>
      </c>
      <c r="D290" t="s">
        <v>1349</v>
      </c>
    </row>
    <row r="291" spans="1:4">
      <c r="A291" s="1071">
        <v>290</v>
      </c>
      <c r="B291" t="s">
        <v>1338</v>
      </c>
      <c r="C291" t="s">
        <v>1350</v>
      </c>
      <c r="D291" t="s">
        <v>1351</v>
      </c>
    </row>
    <row r="292" spans="1:4">
      <c r="A292" s="1071">
        <v>291</v>
      </c>
      <c r="B292" t="s">
        <v>1338</v>
      </c>
      <c r="C292" t="s">
        <v>1352</v>
      </c>
      <c r="D292" t="s">
        <v>1353</v>
      </c>
    </row>
    <row r="293" spans="1:4">
      <c r="A293" s="1071">
        <v>292</v>
      </c>
      <c r="B293" t="s">
        <v>1338</v>
      </c>
      <c r="C293" t="s">
        <v>1354</v>
      </c>
      <c r="D293" t="s">
        <v>1355</v>
      </c>
    </row>
    <row r="294" spans="1:4">
      <c r="A294" s="1071">
        <v>293</v>
      </c>
      <c r="B294" t="s">
        <v>1338</v>
      </c>
      <c r="C294" t="s">
        <v>901</v>
      </c>
      <c r="D294" t="s">
        <v>1356</v>
      </c>
    </row>
    <row r="295" spans="1:4">
      <c r="A295" s="1071">
        <v>294</v>
      </c>
      <c r="B295" t="s">
        <v>1338</v>
      </c>
      <c r="C295" t="s">
        <v>1357</v>
      </c>
      <c r="D295" t="s">
        <v>1358</v>
      </c>
    </row>
    <row r="296" spans="1:4">
      <c r="A296" s="1071">
        <v>295</v>
      </c>
      <c r="B296" t="s">
        <v>1338</v>
      </c>
      <c r="C296" t="s">
        <v>1338</v>
      </c>
      <c r="D296" t="s">
        <v>1339</v>
      </c>
    </row>
    <row r="297" spans="1:4">
      <c r="A297" s="1071">
        <v>296</v>
      </c>
      <c r="B297" t="s">
        <v>1338</v>
      </c>
      <c r="C297" t="s">
        <v>1359</v>
      </c>
      <c r="D297" t="s">
        <v>1360</v>
      </c>
    </row>
    <row r="298" spans="1:4">
      <c r="A298" s="1071">
        <v>297</v>
      </c>
      <c r="B298" t="s">
        <v>1361</v>
      </c>
      <c r="C298" t="s">
        <v>1363</v>
      </c>
      <c r="D298" t="s">
        <v>1364</v>
      </c>
    </row>
    <row r="299" spans="1:4">
      <c r="A299" s="1071">
        <v>298</v>
      </c>
      <c r="B299" t="s">
        <v>1361</v>
      </c>
      <c r="C299" t="s">
        <v>1365</v>
      </c>
      <c r="D299" t="s">
        <v>1366</v>
      </c>
    </row>
    <row r="300" spans="1:4">
      <c r="A300" s="1071">
        <v>299</v>
      </c>
      <c r="B300" t="s">
        <v>1361</v>
      </c>
      <c r="C300" t="s">
        <v>1367</v>
      </c>
      <c r="D300" t="s">
        <v>1368</v>
      </c>
    </row>
    <row r="301" spans="1:4">
      <c r="A301" s="1071">
        <v>300</v>
      </c>
      <c r="B301" t="s">
        <v>1361</v>
      </c>
      <c r="C301" t="s">
        <v>1369</v>
      </c>
      <c r="D301" t="s">
        <v>1370</v>
      </c>
    </row>
    <row r="302" spans="1:4">
      <c r="A302" s="1071">
        <v>301</v>
      </c>
      <c r="B302" t="s">
        <v>1361</v>
      </c>
      <c r="C302" t="s">
        <v>1371</v>
      </c>
      <c r="D302" t="s">
        <v>1372</v>
      </c>
    </row>
    <row r="303" spans="1:4">
      <c r="A303" s="1071">
        <v>302</v>
      </c>
      <c r="B303" t="s">
        <v>1361</v>
      </c>
      <c r="C303" t="s">
        <v>1373</v>
      </c>
      <c r="D303" t="s">
        <v>1374</v>
      </c>
    </row>
    <row r="304" spans="1:4">
      <c r="A304" s="1071">
        <v>303</v>
      </c>
      <c r="B304" t="s">
        <v>1361</v>
      </c>
      <c r="C304" t="s">
        <v>1375</v>
      </c>
      <c r="D304" t="s">
        <v>1376</v>
      </c>
    </row>
    <row r="305" spans="1:4">
      <c r="A305" s="1071">
        <v>304</v>
      </c>
      <c r="B305" t="s">
        <v>1361</v>
      </c>
      <c r="C305" t="s">
        <v>1377</v>
      </c>
      <c r="D305" t="s">
        <v>1378</v>
      </c>
    </row>
    <row r="306" spans="1:4">
      <c r="A306" s="1071">
        <v>305</v>
      </c>
      <c r="B306" t="s">
        <v>1361</v>
      </c>
      <c r="C306" t="s">
        <v>1361</v>
      </c>
      <c r="D306" t="s">
        <v>1362</v>
      </c>
    </row>
    <row r="307" spans="1:4">
      <c r="A307" s="1071">
        <v>306</v>
      </c>
      <c r="B307" t="s">
        <v>1361</v>
      </c>
      <c r="C307" t="s">
        <v>1379</v>
      </c>
      <c r="D307" t="s">
        <v>1380</v>
      </c>
    </row>
    <row r="308" spans="1:4">
      <c r="A308" s="1071">
        <v>307</v>
      </c>
      <c r="B308" t="s">
        <v>1381</v>
      </c>
      <c r="C308" t="s">
        <v>1383</v>
      </c>
      <c r="D308" t="s">
        <v>1384</v>
      </c>
    </row>
    <row r="309" spans="1:4">
      <c r="A309" s="1071">
        <v>308</v>
      </c>
      <c r="B309" t="s">
        <v>1381</v>
      </c>
      <c r="C309" t="s">
        <v>1385</v>
      </c>
      <c r="D309" t="s">
        <v>1386</v>
      </c>
    </row>
    <row r="310" spans="1:4">
      <c r="A310" s="1071">
        <v>309</v>
      </c>
      <c r="B310" t="s">
        <v>1381</v>
      </c>
      <c r="C310" t="s">
        <v>1304</v>
      </c>
      <c r="D310" t="s">
        <v>1387</v>
      </c>
    </row>
    <row r="311" spans="1:4">
      <c r="A311" s="1071">
        <v>310</v>
      </c>
      <c r="B311" t="s">
        <v>1381</v>
      </c>
      <c r="C311" t="s">
        <v>1388</v>
      </c>
      <c r="D311" t="s">
        <v>1389</v>
      </c>
    </row>
    <row r="312" spans="1:4">
      <c r="A312" s="1071">
        <v>311</v>
      </c>
      <c r="B312" t="s">
        <v>1381</v>
      </c>
      <c r="C312" t="s">
        <v>1390</v>
      </c>
      <c r="D312" t="s">
        <v>1391</v>
      </c>
    </row>
    <row r="313" spans="1:4">
      <c r="A313" s="1071">
        <v>312</v>
      </c>
      <c r="B313" t="s">
        <v>1381</v>
      </c>
      <c r="C313" t="s">
        <v>1392</v>
      </c>
      <c r="D313" t="s">
        <v>1393</v>
      </c>
    </row>
    <row r="314" spans="1:4">
      <c r="A314" s="1071">
        <v>313</v>
      </c>
      <c r="B314" t="s">
        <v>1381</v>
      </c>
      <c r="C314" t="s">
        <v>1394</v>
      </c>
      <c r="D314" t="s">
        <v>1395</v>
      </c>
    </row>
    <row r="315" spans="1:4">
      <c r="A315" s="1071">
        <v>314</v>
      </c>
      <c r="B315" t="s">
        <v>1381</v>
      </c>
      <c r="C315" t="s">
        <v>1396</v>
      </c>
      <c r="D315" t="s">
        <v>1397</v>
      </c>
    </row>
    <row r="316" spans="1:4">
      <c r="A316" s="1071">
        <v>315</v>
      </c>
      <c r="B316" t="s">
        <v>1381</v>
      </c>
      <c r="C316" t="s">
        <v>1398</v>
      </c>
      <c r="D316" t="s">
        <v>1399</v>
      </c>
    </row>
    <row r="317" spans="1:4">
      <c r="A317" s="1071">
        <v>316</v>
      </c>
      <c r="B317" t="s">
        <v>1381</v>
      </c>
      <c r="C317" t="s">
        <v>1400</v>
      </c>
      <c r="D317" t="s">
        <v>1401</v>
      </c>
    </row>
    <row r="318" spans="1:4">
      <c r="A318" s="1071">
        <v>317</v>
      </c>
      <c r="B318" t="s">
        <v>1381</v>
      </c>
      <c r="C318" t="s">
        <v>1402</v>
      </c>
      <c r="D318" t="s">
        <v>1403</v>
      </c>
    </row>
    <row r="319" spans="1:4">
      <c r="A319" s="1071">
        <v>318</v>
      </c>
      <c r="B319" t="s">
        <v>1381</v>
      </c>
      <c r="C319" t="s">
        <v>1381</v>
      </c>
      <c r="D319" t="s">
        <v>1382</v>
      </c>
    </row>
    <row r="320" spans="1:4">
      <c r="A320" s="1071">
        <v>319</v>
      </c>
      <c r="B320" t="s">
        <v>1381</v>
      </c>
      <c r="C320" t="s">
        <v>1404</v>
      </c>
      <c r="D320" t="s">
        <v>1405</v>
      </c>
    </row>
  </sheetData>
  <phoneticPr fontId="9" type="noConversion"/>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Info">
    <tabColor indexed="47"/>
  </sheetPr>
  <dimension ref="A1:D36"/>
  <sheetViews>
    <sheetView showGridLines="0" zoomScaleNormal="100" workbookViewId="0"/>
  </sheetViews>
  <sheetFormatPr defaultRowHeight="11.25"/>
  <cols>
    <col min="1" max="1" width="3.7109375" style="40" customWidth="1"/>
    <col min="2" max="2" width="90.7109375" style="40" customWidth="1"/>
    <col min="3" max="16384" width="9.140625" style="40"/>
  </cols>
  <sheetData>
    <row r="1" spans="2:4">
      <c r="B1" s="48" t="s">
        <v>59</v>
      </c>
    </row>
    <row r="2" spans="2:4" ht="90">
      <c r="B2" s="50" t="s">
        <v>480</v>
      </c>
    </row>
    <row r="3" spans="2:4" ht="67.5">
      <c r="B3" s="50" t="s">
        <v>389</v>
      </c>
    </row>
    <row r="4" spans="2:4" ht="33.75">
      <c r="B4" s="50" t="s">
        <v>577</v>
      </c>
    </row>
    <row r="5" spans="2:4">
      <c r="B5" s="50" t="s">
        <v>222</v>
      </c>
    </row>
    <row r="6" spans="2:4" ht="22.5">
      <c r="B6" s="50" t="s">
        <v>266</v>
      </c>
    </row>
    <row r="7" spans="2:4" ht="22.5">
      <c r="B7" s="50" t="s">
        <v>267</v>
      </c>
    </row>
    <row r="8" spans="2:4" ht="22.5">
      <c r="B8" s="50" t="s">
        <v>268</v>
      </c>
    </row>
    <row r="9" spans="2:4" ht="22.5">
      <c r="B9" s="50" t="s">
        <v>481</v>
      </c>
    </row>
    <row r="10" spans="2:4" ht="56.25">
      <c r="B10" s="50" t="s">
        <v>672</v>
      </c>
    </row>
    <row r="11" spans="2:4" ht="12.75">
      <c r="B11" s="214" t="s">
        <v>387</v>
      </c>
    </row>
    <row r="12" spans="2:4">
      <c r="B12" s="48" t="s">
        <v>181</v>
      </c>
    </row>
    <row r="13" spans="2:4" ht="22.5">
      <c r="B13" s="50" t="s">
        <v>197</v>
      </c>
    </row>
    <row r="14" spans="2:4" ht="67.5">
      <c r="B14" s="50" t="s">
        <v>250</v>
      </c>
    </row>
    <row r="15" spans="2:4" ht="22.5">
      <c r="B15" s="50" t="s">
        <v>230</v>
      </c>
    </row>
    <row r="16" spans="2:4">
      <c r="B16" s="48" t="s">
        <v>206</v>
      </c>
      <c r="D16" s="88"/>
    </row>
    <row r="17" spans="1:2" ht="33.75">
      <c r="B17" s="50" t="s">
        <v>264</v>
      </c>
    </row>
    <row r="18" spans="1:2" ht="33.75">
      <c r="B18" s="50" t="s">
        <v>265</v>
      </c>
    </row>
    <row r="19" spans="1:2">
      <c r="B19" s="50" t="s">
        <v>251</v>
      </c>
    </row>
    <row r="20" spans="1:2" ht="33.75">
      <c r="B20" s="50" t="s">
        <v>292</v>
      </c>
    </row>
    <row r="21" spans="1:2">
      <c r="B21" s="48" t="s">
        <v>219</v>
      </c>
    </row>
    <row r="22" spans="1:2">
      <c r="B22" s="50" t="s">
        <v>221</v>
      </c>
    </row>
    <row r="24" spans="1:2" ht="22.5">
      <c r="B24" s="216" t="s">
        <v>370</v>
      </c>
    </row>
    <row r="26" spans="1:2">
      <c r="B26" s="48" t="s">
        <v>331</v>
      </c>
    </row>
    <row r="27" spans="1:2" ht="22.5">
      <c r="B27" s="215" t="s">
        <v>458</v>
      </c>
    </row>
    <row r="28" spans="1:2" ht="56.25">
      <c r="B28" s="215" t="s">
        <v>457</v>
      </c>
    </row>
    <row r="29" spans="1:2">
      <c r="B29" s="291" t="s">
        <v>388</v>
      </c>
    </row>
    <row r="30" spans="1:2" ht="22.5">
      <c r="B30" s="215" t="s">
        <v>576</v>
      </c>
    </row>
    <row r="32" spans="1:2">
      <c r="A32" s="273"/>
      <c r="B32" s="274" t="s">
        <v>431</v>
      </c>
    </row>
    <row r="33" spans="1:2" ht="14.25">
      <c r="A33" s="275">
        <v>1</v>
      </c>
      <c r="B33" s="276" t="s">
        <v>432</v>
      </c>
    </row>
    <row r="34" spans="1:2" ht="14.25">
      <c r="A34" s="275">
        <v>2</v>
      </c>
      <c r="B34" s="276" t="s">
        <v>433</v>
      </c>
    </row>
    <row r="35" spans="1:2">
      <c r="B35" s="274" t="s">
        <v>434</v>
      </c>
    </row>
    <row r="36" spans="1:2">
      <c r="B36" s="276" t="s">
        <v>435</v>
      </c>
    </row>
  </sheetData>
  <phoneticPr fontId="9" type="noConversion"/>
  <pageMargins left="0.75" right="0.75" top="1" bottom="1" header="0.5" footer="0.5"/>
  <pageSetup paperSize="9" orientation="portrait" horizontalDpi="200" verticalDpi="20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5">
    <tabColor rgb="FFFFCC99"/>
  </sheetPr>
  <dimension ref="A1"/>
  <sheetViews>
    <sheetView showGridLines="0" workbookViewId="0"/>
  </sheetViews>
  <sheetFormatPr defaultRowHeight="11.25"/>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6">
    <tabColor indexed="47"/>
  </sheetPr>
  <dimension ref="A1"/>
  <sheetViews>
    <sheetView showGridLines="0" zoomScaleNormal="100" workbookViewId="0"/>
  </sheetViews>
  <sheetFormatPr defaultRowHeight="11.25"/>
  <sheetData>
    <row r="1" spans="1:1">
      <c r="A1" s="3"/>
    </row>
  </sheetData>
  <phoneticPr fontId="9" type="noConversion"/>
  <pageMargins left="0.75" right="0.75" top="1" bottom="1" header="0.5" footer="0.5"/>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07">
    <tabColor indexed="47"/>
  </sheetPr>
  <dimension ref="A1"/>
  <sheetViews>
    <sheetView showGridLines="0" zoomScaleNormal="100" workbookViewId="0"/>
  </sheetViews>
  <sheetFormatPr defaultRowHeight="11.25"/>
  <cols>
    <col min="1" max="16384" width="9.140625" style="167"/>
  </cols>
  <sheetData>
    <row r="1" spans="1:1">
      <c r="A1" s="184"/>
    </row>
  </sheetData>
  <pageMargins left="0.7" right="0.7" top="0.75" bottom="0.75" header="0.3" footer="0.3"/>
  <pageSetup paperSize="9" orientation="portrait" verticalDpi="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11">
    <tabColor indexed="47"/>
  </sheetPr>
  <dimension ref="A1"/>
  <sheetViews>
    <sheetView showGridLines="0" zoomScaleNormal="100" workbookViewId="0"/>
  </sheetViews>
  <sheetFormatPr defaultRowHeight="11.25"/>
  <sheetData>
    <row r="1" spans="1:1">
      <c r="A1" s="3"/>
    </row>
  </sheetData>
  <sheetProtection formatColumns="0" formatRows="0"/>
  <phoneticPr fontId="9" type="noConversion"/>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List12">
    <tabColor indexed="47"/>
  </sheetPr>
  <dimension ref="A1"/>
  <sheetViews>
    <sheetView showGridLines="0" workbookViewId="0"/>
  </sheetViews>
  <sheetFormatPr defaultRowHeight="11.25"/>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DateChoose">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Comm">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ThisWorkbook">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ReestrMR">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odfrmCheckUpdates">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822</vt:i4>
      </vt:variant>
    </vt:vector>
  </HeadingPairs>
  <TitlesOfParts>
    <vt:vector size="832" baseType="lpstr">
      <vt:lpstr>Инструкция</vt:lpstr>
      <vt:lpstr>Титульный</vt:lpstr>
      <vt:lpstr>Территории</vt:lpstr>
      <vt:lpstr>Перечень тарифов</vt:lpstr>
      <vt:lpstr>Форма 1.0.1 | Т-передача ТЭ</vt:lpstr>
      <vt:lpstr>Форма 4.10.3 | Т-передача ТЭ</vt:lpstr>
      <vt:lpstr>Форма 1.0.1 | Форма 4.10.1</vt:lpstr>
      <vt:lpstr>Форма 4.10.1</vt:lpstr>
      <vt:lpstr>Комментарии</vt:lpstr>
      <vt:lpstr>Проверка</vt:lpstr>
      <vt:lpstr>activity</vt:lpstr>
      <vt:lpstr>add_CS_List05_1</vt:lpstr>
      <vt:lpstr>add_CS_List05_10</vt:lpstr>
      <vt:lpstr>add_CS_List05_13</vt:lpstr>
      <vt:lpstr>add_CS_List05_2</vt:lpstr>
      <vt:lpstr>add_CS_List05_3</vt:lpstr>
      <vt:lpstr>add_CS_List05_3_i</vt:lpstr>
      <vt:lpstr>add_CS_List05_4</vt:lpstr>
      <vt:lpstr>add_CS_List05_5</vt:lpstr>
      <vt:lpstr>add_CS_List05_7</vt:lpstr>
      <vt:lpstr>add_CS_List05_8</vt:lpstr>
      <vt:lpstr>add_CS_List05_9</vt:lpstr>
      <vt:lpstr>add_CT_1</vt:lpstr>
      <vt:lpstr>add_CT_10</vt:lpstr>
      <vt:lpstr>add_CT_13</vt:lpstr>
      <vt:lpstr>add_CT_2</vt:lpstr>
      <vt:lpstr>add_CT_3</vt:lpstr>
      <vt:lpstr>add_CT_3_i</vt:lpstr>
      <vt:lpstr>add_CT_4</vt:lpstr>
      <vt:lpstr>add_CT_5</vt:lpstr>
      <vt:lpstr>add_CT_7</vt:lpstr>
      <vt:lpstr>add_CT_8</vt:lpstr>
      <vt:lpstr>add_CT_9</vt:lpstr>
      <vt:lpstr>add_MO_1</vt:lpstr>
      <vt:lpstr>add_MO_10</vt:lpstr>
      <vt:lpstr>add_MO_13</vt:lpstr>
      <vt:lpstr>add_MO_2</vt:lpstr>
      <vt:lpstr>add_MO_3</vt:lpstr>
      <vt:lpstr>add_MO_3_i</vt:lpstr>
      <vt:lpstr>add_MO_4</vt:lpstr>
      <vt:lpstr>add_MO_5</vt:lpstr>
      <vt:lpstr>add_MO_7</vt:lpstr>
      <vt:lpstr>add_MO_8</vt:lpstr>
      <vt:lpstr>add_MO_9</vt:lpstr>
      <vt:lpstr>add_MO_List05_1</vt:lpstr>
      <vt:lpstr>add_MO_List05_10</vt:lpstr>
      <vt:lpstr>add_MO_List05_13</vt:lpstr>
      <vt:lpstr>add_MO_List05_2</vt:lpstr>
      <vt:lpstr>add_MO_List05_3</vt:lpstr>
      <vt:lpstr>add_MO_List05_3_i</vt:lpstr>
      <vt:lpstr>add_MO_List05_4</vt:lpstr>
      <vt:lpstr>add_MO_List05_5</vt:lpstr>
      <vt:lpstr>add_MO_List05_7</vt:lpstr>
      <vt:lpstr>add_MO_List05_8</vt:lpstr>
      <vt:lpstr>add_MO_List05_9</vt:lpstr>
      <vt:lpstr>add_MR_List05_1</vt:lpstr>
      <vt:lpstr>add_MR_List05_10</vt:lpstr>
      <vt:lpstr>add_MR_List05_13</vt:lpstr>
      <vt:lpstr>add_MR_List05_2</vt:lpstr>
      <vt:lpstr>add_MR_List05_3</vt:lpstr>
      <vt:lpstr>add_MR_List05_3_i</vt:lpstr>
      <vt:lpstr>add_MR_List05_4</vt:lpstr>
      <vt:lpstr>add_MR_List05_5</vt:lpstr>
      <vt:lpstr>add_MR_List05_7</vt:lpstr>
      <vt:lpstr>add_MR_List05_8</vt:lpstr>
      <vt:lpstr>add_MR_List05_9</vt:lpstr>
      <vt:lpstr>add_POST_5</vt:lpstr>
      <vt:lpstr>add_Rate_1</vt:lpstr>
      <vt:lpstr>add_Rate_10</vt:lpstr>
      <vt:lpstr>add_Rate_13</vt:lpstr>
      <vt:lpstr>add_Rate_2</vt:lpstr>
      <vt:lpstr>add_Rate_3</vt:lpstr>
      <vt:lpstr>add_Rate_3_i</vt:lpstr>
      <vt:lpstr>add_Rate_4</vt:lpstr>
      <vt:lpstr>add_Rate_5</vt:lpstr>
      <vt:lpstr>add_Rate_7</vt:lpstr>
      <vt:lpstr>add_Rate_8</vt:lpstr>
      <vt:lpstr>add_Rate_9</vt:lpstr>
      <vt:lpstr>add_Scheme_6</vt:lpstr>
      <vt:lpstr>add_TER_List05_1</vt:lpstr>
      <vt:lpstr>add_TER_List05_10</vt:lpstr>
      <vt:lpstr>add_TER_List05_13</vt:lpstr>
      <vt:lpstr>add_TER_List05_2</vt:lpstr>
      <vt:lpstr>add_TER_List05_3</vt:lpstr>
      <vt:lpstr>add_TER_List05_3_i</vt:lpstr>
      <vt:lpstr>add_TER_List05_4</vt:lpstr>
      <vt:lpstr>add_TER_List05_5</vt:lpstr>
      <vt:lpstr>add_TER_List05_7</vt:lpstr>
      <vt:lpstr>add_TER_List05_8</vt:lpstr>
      <vt:lpstr>add_TER_List05_9</vt:lpstr>
      <vt:lpstr>add_Warm_1</vt:lpstr>
      <vt:lpstr>add_Warm_10</vt:lpstr>
      <vt:lpstr>add_Warm_13</vt:lpstr>
      <vt:lpstr>add_Warm_2</vt:lpstr>
      <vt:lpstr>add_Warm_3</vt:lpstr>
      <vt:lpstr>add_Warm_3_i</vt:lpstr>
      <vt:lpstr>add_Warm_4</vt:lpstr>
      <vt:lpstr>add_Warm_5</vt:lpstr>
      <vt:lpstr>add_Warm_7</vt:lpstr>
      <vt:lpstr>add_Warm_8</vt:lpstr>
      <vt:lpstr>add_Warm_9</vt:lpstr>
      <vt:lpstr>checkCell_List01</vt:lpstr>
      <vt:lpstr>checkCell_List02</vt:lpstr>
      <vt:lpstr>checkCell_List06_1</vt:lpstr>
      <vt:lpstr>checkCell_List06_1_double_date</vt:lpstr>
      <vt:lpstr>checkCell_List06_1_unique_t</vt:lpstr>
      <vt:lpstr>checkCell_List06_1_unique_t1</vt:lpstr>
      <vt:lpstr>checkCell_List06_10</vt:lpstr>
      <vt:lpstr>checkCell_List06_10_double_date</vt:lpstr>
      <vt:lpstr>checkCell_List06_10_plata</vt:lpstr>
      <vt:lpstr>checkCell_List06_10_unique</vt:lpstr>
      <vt:lpstr>checkCell_List06_13</vt:lpstr>
      <vt:lpstr>checkCell_List06_13_double_date</vt:lpstr>
      <vt:lpstr>checkCell_List06_13_unique_t</vt:lpstr>
      <vt:lpstr>checkCell_List06_13_unique_t1</vt:lpstr>
      <vt:lpstr>checkCell_List06_2</vt:lpstr>
      <vt:lpstr>checkCell_List06_2_double_date</vt:lpstr>
      <vt:lpstr>checkCell_List06_2_unique_t</vt:lpstr>
      <vt:lpstr>checkCell_List06_2_unique_t1</vt:lpstr>
      <vt:lpstr>checkCell_List06_3</vt:lpstr>
      <vt:lpstr>checkCell_List06_3_double_date</vt:lpstr>
      <vt:lpstr>checkCell_List06_3_i</vt:lpstr>
      <vt:lpstr>checkCell_List06_3_i_double_date</vt:lpstr>
      <vt:lpstr>checkCell_List06_3_i_unique_t</vt:lpstr>
      <vt:lpstr>checkCell_List06_3_i_unique_t1</vt:lpstr>
      <vt:lpstr>checkCell_List06_3_unique_t</vt:lpstr>
      <vt:lpstr>checkCell_List06_3_unique_t1</vt:lpstr>
      <vt:lpstr>checkCell_List06_4</vt:lpstr>
      <vt:lpstr>checkCell_List06_4_double_date</vt:lpstr>
      <vt:lpstr>checkCell_List06_4_unique_t</vt:lpstr>
      <vt:lpstr>checkCell_List06_4_unique_t1</vt:lpstr>
      <vt:lpstr>checkCell_List06_5</vt:lpstr>
      <vt:lpstr>checkCell_List06_5_double_date</vt:lpstr>
      <vt:lpstr>checkCell_List06_5_unique_t</vt:lpstr>
      <vt:lpstr>checkCell_List06_5_unique_t1</vt:lpstr>
      <vt:lpstr>checkCell_List06_6</vt:lpstr>
      <vt:lpstr>checkCell_List06_6_double_date</vt:lpstr>
      <vt:lpstr>checkCell_List06_6_unique_t</vt:lpstr>
      <vt:lpstr>checkCell_List06_6_unique_t1</vt:lpstr>
      <vt:lpstr>checkCell_List06_7</vt:lpstr>
      <vt:lpstr>checkCell_List06_7_double_date</vt:lpstr>
      <vt:lpstr>checkCell_List06_7_unique_t</vt:lpstr>
      <vt:lpstr>checkCell_List06_7_unique_t1</vt:lpstr>
      <vt:lpstr>checkCell_List06_8</vt:lpstr>
      <vt:lpstr>checkCell_List06_8_double_date</vt:lpstr>
      <vt:lpstr>checkCell_List06_8_unique_t</vt:lpstr>
      <vt:lpstr>checkCell_List06_8_unique_t1</vt:lpstr>
      <vt:lpstr>checkCell_List06_9</vt:lpstr>
      <vt:lpstr>checkCell_List06_9_double_date</vt:lpstr>
      <vt:lpstr>checkCell_List06_9_plata</vt:lpstr>
      <vt:lpstr>checkCell_List07</vt:lpstr>
      <vt:lpstr>checkCell_List13</vt:lpstr>
      <vt:lpstr>checkCells_List05_1</vt:lpstr>
      <vt:lpstr>checkCells_List05_10</vt:lpstr>
      <vt:lpstr>checkCells_List05_11</vt:lpstr>
      <vt:lpstr>checkCells_List05_13</vt:lpstr>
      <vt:lpstr>checkCells_List05_2</vt:lpstr>
      <vt:lpstr>checkCells_List05_3</vt:lpstr>
      <vt:lpstr>checkCells_List05_3_i</vt:lpstr>
      <vt:lpstr>checkCells_List05_4</vt:lpstr>
      <vt:lpstr>checkCells_List05_5</vt:lpstr>
      <vt:lpstr>checkCells_List05_6</vt:lpstr>
      <vt:lpstr>checkCells_List05_7</vt:lpstr>
      <vt:lpstr>checkCells_List05_8</vt:lpstr>
      <vt:lpstr>checkCells_List05_9</vt:lpstr>
      <vt:lpstr>checkCells_List14_1</vt:lpstr>
      <vt:lpstr>checkDEfCell_List01</vt:lpstr>
      <vt:lpstr>chkGetUpdatesValue</vt:lpstr>
      <vt:lpstr>chkNoUpdatesValue</vt:lpstr>
      <vt:lpstr>code</vt:lpstr>
      <vt:lpstr>Col_5_2</vt:lpstr>
      <vt:lpstr>Component_comp</vt:lpstr>
      <vt:lpstr>Component_comp_p</vt:lpstr>
      <vt:lpstr>connection_flag</vt:lpstr>
      <vt:lpstr>CURRENT_DATE</vt:lpstr>
      <vt:lpstr>data_List13</vt:lpstr>
      <vt:lpstr>DATA_URL</vt:lpstr>
      <vt:lpstr>dataType</vt:lpstr>
      <vt:lpstr>dateCh</vt:lpstr>
      <vt:lpstr>dateChPeriod</vt:lpstr>
      <vt:lpstr>datePr</vt:lpstr>
      <vt:lpstr>datePr_ch</vt:lpstr>
      <vt:lpstr>default_val_1</vt:lpstr>
      <vt:lpstr>default_val_2</vt:lpstr>
      <vt:lpstr>default_val_4</vt:lpstr>
      <vt:lpstr>default_val_5</vt:lpstr>
      <vt:lpstr>default_val_6</vt:lpstr>
      <vt:lpstr>DESCRIPTION_TERRITORY</vt:lpstr>
      <vt:lpstr>et_add_POST_5</vt:lpstr>
      <vt:lpstr>et_Comm</vt:lpstr>
      <vt:lpstr>et_Component_comp</vt:lpstr>
      <vt:lpstr>et_Component_comp_p</vt:lpstr>
      <vt:lpstr>et_DS_range</vt:lpstr>
      <vt:lpstr>et_List00_00</vt:lpstr>
      <vt:lpstr>et_List00_01</vt:lpstr>
      <vt:lpstr>et_List00_02</vt:lpstr>
      <vt:lpstr>et_List00_03</vt:lpstr>
      <vt:lpstr>et_List00_04</vt:lpstr>
      <vt:lpstr>et_List01_0</vt:lpstr>
      <vt:lpstr>et_List01_1</vt:lpstr>
      <vt:lpstr>et_List01_2</vt:lpstr>
      <vt:lpstr>et_List02</vt:lpstr>
      <vt:lpstr>et_List02_1</vt:lpstr>
      <vt:lpstr>et_List02_1_wd</vt:lpstr>
      <vt:lpstr>et_List02_2</vt:lpstr>
      <vt:lpstr>et_List02_2_wd</vt:lpstr>
      <vt:lpstr>et_List02_3</vt:lpstr>
      <vt:lpstr>et_List02_3_wd</vt:lpstr>
      <vt:lpstr>et_List02_4</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et_List03</vt:lpstr>
      <vt:lpstr>et_List05_1</vt:lpstr>
      <vt:lpstr>et_List05_1_FormulaVD</vt:lpstr>
      <vt:lpstr>et_List05_10_FormulaVD</vt:lpstr>
      <vt:lpstr>et_List05_11_FormulaVD</vt:lpstr>
      <vt:lpstr>et_List05_13_FormulaVD</vt:lpstr>
      <vt:lpstr>et_List05_2</vt:lpstr>
      <vt:lpstr>et_List05_2_FormulaVD</vt:lpstr>
      <vt:lpstr>et_List05_3</vt:lpstr>
      <vt:lpstr>et_List05_3_FormulaVD</vt:lpstr>
      <vt:lpstr>et_List05_3_i_FormulaVD</vt:lpstr>
      <vt:lpstr>et_List05_4</vt:lpstr>
      <vt:lpstr>et_List05_4_FormulaVD</vt:lpstr>
      <vt:lpstr>et_List05_5_FormulaVD</vt:lpstr>
      <vt:lpstr>et_List05_6_FormulaVD</vt:lpstr>
      <vt:lpstr>et_List05_7_FormulaVD</vt:lpstr>
      <vt:lpstr>et_List05_8_FormulaVD</vt:lpstr>
      <vt:lpstr>et_List05_9_FormulaVD</vt:lpstr>
      <vt:lpstr>et_List05_FormulaVD</vt:lpstr>
      <vt:lpstr>et_List06</vt:lpstr>
      <vt:lpstr>et_List06_1</vt:lpstr>
      <vt:lpstr>et_List06_1_1</vt:lpstr>
      <vt:lpstr>et_List06_1_2</vt:lpstr>
      <vt:lpstr>et_List06_1_3</vt:lpstr>
      <vt:lpstr>et_List06_1_4</vt:lpstr>
      <vt:lpstr>et_List06_1_5</vt:lpstr>
      <vt:lpstr>et_List06_1_6</vt:lpstr>
      <vt:lpstr>et_List06_1_7</vt:lpstr>
      <vt:lpstr>et_List06_1_MC</vt:lpstr>
      <vt:lpstr>et_List06_1_MC2</vt:lpstr>
      <vt:lpstr>et_List06_1_MC3</vt:lpstr>
      <vt:lpstr>et_List06_1_Period</vt:lpstr>
      <vt:lpstr>et_List06_10_1</vt:lpstr>
      <vt:lpstr>et_List06_10_1_K</vt:lpstr>
      <vt:lpstr>et_List06_10_2</vt:lpstr>
      <vt:lpstr>et_List06_10_3</vt:lpstr>
      <vt:lpstr>et_List06_10_4</vt:lpstr>
      <vt:lpstr>et_List06_10_5</vt:lpstr>
      <vt:lpstr>et_List06_10_6</vt:lpstr>
      <vt:lpstr>et_List06_10_7</vt:lpstr>
      <vt:lpstr>et_List06_10_8</vt:lpstr>
      <vt:lpstr>et_List06_10_MC</vt:lpstr>
      <vt:lpstr>et_List06_10_MC2</vt:lpstr>
      <vt:lpstr>et_List06_10_MC3</vt:lpstr>
      <vt:lpstr>et_List06_10_MC4</vt:lpstr>
      <vt:lpstr>et_List06_10_Period</vt:lpstr>
      <vt:lpstr>et_List06_13</vt:lpstr>
      <vt:lpstr>et_List06_13_1</vt:lpstr>
      <vt:lpstr>et_List06_13_2</vt:lpstr>
      <vt:lpstr>et_List06_13_3</vt:lpstr>
      <vt:lpstr>et_List06_13_4</vt:lpstr>
      <vt:lpstr>et_List06_13_5</vt:lpstr>
      <vt:lpstr>et_List06_13_6</vt:lpstr>
      <vt:lpstr>et_List06_13_7</vt:lpstr>
      <vt:lpstr>et_List06_13_MC</vt:lpstr>
      <vt:lpstr>et_List06_13_MC2</vt:lpstr>
      <vt:lpstr>et_List06_13_MC3</vt:lpstr>
      <vt:lpstr>et_List06_13_Period</vt:lpstr>
      <vt:lpstr>et_List06_2</vt:lpstr>
      <vt:lpstr>et_List06_2_1</vt:lpstr>
      <vt:lpstr>et_List06_2_2</vt:lpstr>
      <vt:lpstr>et_List06_2_3</vt:lpstr>
      <vt:lpstr>et_List06_2_4</vt:lpstr>
      <vt:lpstr>et_List06_2_5</vt:lpstr>
      <vt:lpstr>et_List06_2_6</vt:lpstr>
      <vt:lpstr>et_List06_2_7</vt:lpstr>
      <vt:lpstr>et_List06_2_MC</vt:lpstr>
      <vt:lpstr>et_List06_2_MC2</vt:lpstr>
      <vt:lpstr>et_List06_2_MC3</vt:lpstr>
      <vt:lpstr>et_List06_2_Period</vt:lpstr>
      <vt:lpstr>et_List06_3</vt:lpstr>
      <vt:lpstr>et_List06_3_1</vt:lpstr>
      <vt:lpstr>et_List06_3_2</vt:lpstr>
      <vt:lpstr>et_List06_3_3</vt:lpstr>
      <vt:lpstr>et_List06_3_4</vt:lpstr>
      <vt:lpstr>et_List06_3_5</vt:lpstr>
      <vt:lpstr>et_List06_3_6</vt:lpstr>
      <vt:lpstr>et_List06_3_7</vt:lpstr>
      <vt:lpstr>et_List06_3_i</vt:lpstr>
      <vt:lpstr>et_List06_3_i_1</vt:lpstr>
      <vt:lpstr>et_List06_3_i_2</vt:lpstr>
      <vt:lpstr>et_List06_3_i_3</vt:lpstr>
      <vt:lpstr>et_List06_3_i_4</vt:lpstr>
      <vt:lpstr>et_List06_3_i_5</vt:lpstr>
      <vt:lpstr>et_List06_3_i_6</vt:lpstr>
      <vt:lpstr>et_List06_3_i_7</vt:lpstr>
      <vt:lpstr>et_List06_3_i_MC</vt:lpstr>
      <vt:lpstr>et_List06_3_i_MC2</vt:lpstr>
      <vt:lpstr>et_List06_3_i_MC3</vt:lpstr>
      <vt:lpstr>et_List06_3_i_Period</vt:lpstr>
      <vt:lpstr>et_List06_3_MC</vt:lpstr>
      <vt:lpstr>et_List06_3_MC2</vt:lpstr>
      <vt:lpstr>et_List06_3_MC3</vt:lpstr>
      <vt:lpstr>et_List06_3_Period</vt:lpstr>
      <vt:lpstr>et_List06_4</vt:lpstr>
      <vt:lpstr>et_List06_4_1</vt:lpstr>
      <vt:lpstr>et_List06_4_2</vt:lpstr>
      <vt:lpstr>et_List06_4_3</vt:lpstr>
      <vt:lpstr>et_List06_4_4</vt:lpstr>
      <vt:lpstr>et_List06_4_5</vt:lpstr>
      <vt:lpstr>et_List06_4_6</vt:lpstr>
      <vt:lpstr>et_List06_4_7</vt:lpstr>
      <vt:lpstr>et_List06_4_MC</vt:lpstr>
      <vt:lpstr>et_List06_4_MC2</vt:lpstr>
      <vt:lpstr>et_List06_4_MC3</vt:lpstr>
      <vt:lpstr>et_List06_4_Period</vt:lpstr>
      <vt:lpstr>et_List06_5</vt:lpstr>
      <vt:lpstr>et_List06_5_0</vt:lpstr>
      <vt:lpstr>et_List06_5_0_first</vt:lpstr>
      <vt:lpstr>et_List06_5_1</vt:lpstr>
      <vt:lpstr>et_List06_5_1_changeColor</vt:lpstr>
      <vt:lpstr>et_List06_5_2</vt:lpstr>
      <vt:lpstr>et_List06_5_3</vt:lpstr>
      <vt:lpstr>et_List06_5_4</vt:lpstr>
      <vt:lpstr>et_List06_5_5</vt:lpstr>
      <vt:lpstr>et_List06_5_6</vt:lpstr>
      <vt:lpstr>et_List06_5_7</vt:lpstr>
      <vt:lpstr>et_List06_5_MC</vt:lpstr>
      <vt:lpstr>et_List06_5_MC2</vt:lpstr>
      <vt:lpstr>et_List06_5_MC3</vt:lpstr>
      <vt:lpstr>et_List06_5_Period</vt:lpstr>
      <vt:lpstr>et_List06_6</vt:lpstr>
      <vt:lpstr>et_List06_6_1</vt:lpstr>
      <vt:lpstr>et_List06_6_2</vt:lpstr>
      <vt:lpstr>et_List06_6_3</vt:lpstr>
      <vt:lpstr>et_List06_6_4</vt:lpstr>
      <vt:lpstr>et_List06_6_5</vt:lpstr>
      <vt:lpstr>et_List06_6_6</vt:lpstr>
      <vt:lpstr>et_List06_6_7</vt:lpstr>
      <vt:lpstr>et_List06_6_MC</vt:lpstr>
      <vt:lpstr>et_List06_6_MC2</vt:lpstr>
      <vt:lpstr>et_List06_6_MC3</vt:lpstr>
      <vt:lpstr>et_List06_6_Period</vt:lpstr>
      <vt:lpstr>et_List06_7</vt:lpstr>
      <vt:lpstr>et_List06_7_1</vt:lpstr>
      <vt:lpstr>et_List06_7_2</vt:lpstr>
      <vt:lpstr>et_List06_7_3</vt:lpstr>
      <vt:lpstr>et_List06_7_4</vt:lpstr>
      <vt:lpstr>et_List06_7_5</vt:lpstr>
      <vt:lpstr>et_List06_7_6</vt:lpstr>
      <vt:lpstr>et_List06_7_7</vt:lpstr>
      <vt:lpstr>et_List06_7_MC</vt:lpstr>
      <vt:lpstr>et_List06_7_MC2</vt:lpstr>
      <vt:lpstr>et_List06_7_MC3</vt:lpstr>
      <vt:lpstr>et_List06_7_Period</vt:lpstr>
      <vt:lpstr>et_List06_8</vt:lpstr>
      <vt:lpstr>et_List06_8_1</vt:lpstr>
      <vt:lpstr>et_List06_8_2</vt:lpstr>
      <vt:lpstr>et_List06_8_3</vt:lpstr>
      <vt:lpstr>et_List06_8_4</vt:lpstr>
      <vt:lpstr>et_List06_8_5</vt:lpstr>
      <vt:lpstr>et_List06_8_6</vt:lpstr>
      <vt:lpstr>et_List06_8_7</vt:lpstr>
      <vt:lpstr>et_List06_8_MC</vt:lpstr>
      <vt:lpstr>et_List06_8_MC2</vt:lpstr>
      <vt:lpstr>et_List06_8_MC3</vt:lpstr>
      <vt:lpstr>et_List06_8_Period</vt:lpstr>
      <vt:lpstr>et_List06_9</vt:lpstr>
      <vt:lpstr>et_List06_9_1</vt:lpstr>
      <vt:lpstr>et_List06_9_4</vt:lpstr>
      <vt:lpstr>et_List06_9_5</vt:lpstr>
      <vt:lpstr>et_List06_9_6</vt:lpstr>
      <vt:lpstr>et_List06_9_7</vt:lpstr>
      <vt:lpstr>et_List06_9_MC</vt:lpstr>
      <vt:lpstr>et_List06_9_MC2</vt:lpstr>
      <vt:lpstr>et_List06_9_MC3</vt:lpstr>
      <vt:lpstr>et_List06_9_Period</vt:lpstr>
      <vt:lpstr>et_List07</vt:lpstr>
      <vt:lpstr>et_List08</vt:lpstr>
      <vt:lpstr>et_List11_1</vt:lpstr>
      <vt:lpstr>et_List12_1</vt:lpstr>
      <vt:lpstr>et_List12_2</vt:lpstr>
      <vt:lpstr>et_List12_3</vt:lpstr>
      <vt:lpstr>et_List12_4</vt:lpstr>
      <vt:lpstr>et_List13_1</vt:lpstr>
      <vt:lpstr>et_List14_1_1</vt:lpstr>
      <vt:lpstr>et_List14_1_2</vt:lpstr>
      <vt:lpstr>et_List14_1_3</vt:lpstr>
      <vt:lpstr>et_List14_1_4</vt:lpstr>
      <vt:lpstr>et_OneRates_1</vt:lpstr>
      <vt:lpstr>et_OneRates_13</vt:lpstr>
      <vt:lpstr>et_OneRates_2</vt:lpstr>
      <vt:lpstr>et_OneRates_3</vt:lpstr>
      <vt:lpstr>et_OneRates_3_i</vt:lpstr>
      <vt:lpstr>et_OneRates_4</vt:lpstr>
      <vt:lpstr>et_OneRates_5</vt:lpstr>
      <vt:lpstr>et_OneRates_5_comp</vt:lpstr>
      <vt:lpstr>et_OneRates_5_comp_p</vt:lpstr>
      <vt:lpstr>et_OneRates_5_p</vt:lpstr>
      <vt:lpstr>et_OneRates_6</vt:lpstr>
      <vt:lpstr>et_OneRates_7</vt:lpstr>
      <vt:lpstr>et_pIns_List06_1_Period</vt:lpstr>
      <vt:lpstr>et_pIns_List06_10_Period</vt:lpstr>
      <vt:lpstr>et_pIns_List06_13_Period</vt:lpstr>
      <vt:lpstr>et_pIns_List06_2_Period</vt:lpstr>
      <vt:lpstr>et_pIns_List06_3_i_Period</vt:lpstr>
      <vt:lpstr>et_pIns_List06_3_Period</vt:lpstr>
      <vt:lpstr>et_pIns_List06_4_Period</vt:lpstr>
      <vt:lpstr>et_pIns_List06_5_Period</vt:lpstr>
      <vt:lpstr>et_pIns_List06_6_Period</vt:lpstr>
      <vt:lpstr>et_pIns_List06_7_Period</vt:lpstr>
      <vt:lpstr>et_pIns_List06_8_Period</vt:lpstr>
      <vt:lpstr>et_pIns_List06_9_Period</vt:lpstr>
      <vt:lpstr>et_TN_range</vt:lpstr>
      <vt:lpstr>et_TS_range</vt:lpstr>
      <vt:lpstr>et_TwoRates_1</vt:lpstr>
      <vt:lpstr>et_TwoRates_13</vt:lpstr>
      <vt:lpstr>et_TwoRates_2</vt:lpstr>
      <vt:lpstr>et_TwoRates_3</vt:lpstr>
      <vt:lpstr>et_TwoRates_3_i</vt:lpstr>
      <vt:lpstr>et_TwoRates_4</vt:lpstr>
      <vt:lpstr>et_TwoRates_5</vt:lpstr>
      <vt:lpstr>et_TwoRates_5_comp</vt:lpstr>
      <vt:lpstr>et_TwoRates_5_comp_p</vt:lpstr>
      <vt:lpstr>et_TwoRates_5_p</vt:lpstr>
      <vt:lpstr>et_TwoRates_6</vt:lpstr>
      <vt:lpstr>et_TwoRates_7</vt:lpstr>
      <vt:lpstr>fil</vt:lpstr>
      <vt:lpstr>fil_flag</vt:lpstr>
      <vt:lpstr>FirstLine</vt:lpstr>
      <vt:lpstr>flag_publication</vt:lpstr>
      <vt:lpstr>flagDS</vt:lpstr>
      <vt:lpstr>flagIndicat_List06_3</vt:lpstr>
      <vt:lpstr>flagMO</vt:lpstr>
      <vt:lpstr>flagSource</vt:lpstr>
      <vt:lpstr>flagST</vt:lpstr>
      <vt:lpstr>flagTN</vt:lpstr>
      <vt:lpstr>flagTS</vt:lpstr>
      <vt:lpstr>flagTwoTariff</vt:lpstr>
      <vt:lpstr>flagUsedTer_List01</vt:lpstr>
      <vt:lpstr>group_rates</vt:lpstr>
      <vt:lpstr>header_1</vt:lpstr>
      <vt:lpstr>header_10</vt:lpstr>
      <vt:lpstr>header_2</vt:lpstr>
      <vt:lpstr>header_3</vt:lpstr>
      <vt:lpstr>header_4</vt:lpstr>
      <vt:lpstr>header_5</vt:lpstr>
      <vt:lpstr>header_6</vt:lpstr>
      <vt:lpstr>header_7</vt:lpstr>
      <vt:lpstr>header_8</vt:lpstr>
      <vt:lpstr>header_9</vt:lpstr>
      <vt:lpstr>id_rates</vt:lpstr>
      <vt:lpstr>IDtariff_List05_1</vt:lpstr>
      <vt:lpstr>IDtariff_List05_10</vt:lpstr>
      <vt:lpstr>IDtariff_List05_11</vt:lpstr>
      <vt:lpstr>IDtariff_List05_13</vt:lpstr>
      <vt:lpstr>IDtariff_List05_2</vt:lpstr>
      <vt:lpstr>IDtariff_List05_3</vt:lpstr>
      <vt:lpstr>IDtariff_List05_3_i</vt:lpstr>
      <vt:lpstr>IDtariff_List05_4</vt:lpstr>
      <vt:lpstr>IDtariff_List05_5</vt:lpstr>
      <vt:lpstr>IDtariff_List05_6</vt:lpstr>
      <vt:lpstr>IDtariff_List05_7</vt:lpstr>
      <vt:lpstr>IDtariff_List05_8</vt:lpstr>
      <vt:lpstr>IDtariff_List05_9</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Instr_1</vt:lpstr>
      <vt:lpstr>Instr_2</vt:lpstr>
      <vt:lpstr>Instr_3</vt:lpstr>
      <vt:lpstr>Instr_4</vt:lpstr>
      <vt:lpstr>Instr_5</vt:lpstr>
      <vt:lpstr>Instr_6</vt:lpstr>
      <vt:lpstr>Instr_7</vt:lpstr>
      <vt:lpstr>Instr_8</vt:lpstr>
      <vt:lpstr>instr_hyp1</vt:lpstr>
      <vt:lpstr>instr_hyp2</vt:lpstr>
      <vt:lpstr>instr_hyp3</vt:lpstr>
      <vt:lpstr>isComponent</vt:lpstr>
      <vt:lpstr>isDiff</vt:lpstr>
      <vt:lpstr>isIndicat</vt:lpstr>
      <vt:lpstr>isSellers</vt:lpstr>
      <vt:lpstr>IstPub</vt:lpstr>
      <vt:lpstr>IstPub_ch</vt:lpstr>
      <vt:lpstr>kind_group_rates</vt:lpstr>
      <vt:lpstr>kind_group_rates_load</vt:lpstr>
      <vt:lpstr>kind_group_rates_load_ETS</vt:lpstr>
      <vt:lpstr>kind_group_rates_load_filter</vt:lpstr>
      <vt:lpstr>kind_group_rates_load_filter_ETS</vt:lpstr>
      <vt:lpstr>kind_of_activity</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kind_of_forms</vt:lpstr>
      <vt:lpstr>kind_of_fuel</vt:lpstr>
      <vt:lpstr>kind_of_heat_transfer</vt:lpstr>
      <vt:lpstr>kind_of_heat_transfer2</vt:lpstr>
      <vt:lpstr>kind_of_heat_transfer3</vt:lpstr>
      <vt:lpstr>kind_of_load</vt:lpstr>
      <vt:lpstr>kind_of_load2</vt:lpstr>
      <vt:lpstr>kind_of_load3</vt:lpstr>
      <vt:lpstr>kind_of_load4</vt:lpstr>
      <vt:lpstr>kind_of_nameforms</vt:lpstr>
      <vt:lpstr>kind_of_NDS</vt:lpstr>
      <vt:lpstr>kind_of_NDS_tariff</vt:lpstr>
      <vt:lpstr>kind_of_NDS_tariff_people</vt:lpstr>
      <vt:lpstr>kind_of_nets</vt:lpstr>
      <vt:lpstr>kind_of_org_type</vt:lpstr>
      <vt:lpstr>kind_of_publication</vt:lpstr>
      <vt:lpstr>kind_of_scheme_in</vt:lpstr>
      <vt:lpstr>kind_of_scheme_in2</vt:lpstr>
      <vt:lpstr>kind_of_tariff_unit</vt:lpstr>
      <vt:lpstr>kind_of_unit</vt:lpstr>
      <vt:lpstr>kind_of_zak</vt:lpstr>
      <vt:lpstr>kpp</vt:lpstr>
      <vt:lpstr>LINK_RANGE</vt:lpstr>
      <vt:lpstr>List_H</vt:lpstr>
      <vt:lpstr>List_M</vt:lpstr>
      <vt:lpstr>LIST_MR_MO_OKTMO</vt:lpstr>
      <vt:lpstr>List01_CheckC</vt:lpstr>
      <vt:lpstr>List01_NameCol</vt:lpstr>
      <vt:lpstr>List01_REESTR_MO</vt:lpstr>
      <vt:lpstr>List03_Date_1</vt:lpstr>
      <vt:lpstr>List03_GroundMaterials_1</vt:lpstr>
      <vt:lpstr>List03_NameForms</vt:lpstr>
      <vt:lpstr>List03_NameForms_Copy</vt:lpstr>
      <vt:lpstr>List03_note</vt:lpstr>
      <vt:lpstr>List03_NumForms</vt:lpstr>
      <vt:lpstr>List03_NumForms_Copy</vt:lpstr>
      <vt:lpstr>List06_1_DP</vt:lpstr>
      <vt:lpstr>List06_1_MC</vt:lpstr>
      <vt:lpstr>List06_1_MC2</vt:lpstr>
      <vt:lpstr>List06_1_note</vt:lpstr>
      <vt:lpstr>List06_1_Period</vt:lpstr>
      <vt:lpstr>List06_10_DP</vt:lpstr>
      <vt:lpstr>List06_10_MC2</vt:lpstr>
      <vt:lpstr>List06_10_note</vt:lpstr>
      <vt:lpstr>List06_10_Period</vt:lpstr>
      <vt:lpstr>List06_10_pl</vt:lpstr>
      <vt:lpstr>List06_10_region</vt:lpstr>
      <vt:lpstr>List06_13_DP</vt:lpstr>
      <vt:lpstr>List06_13_MC</vt:lpstr>
      <vt:lpstr>List06_13_MC2</vt:lpstr>
      <vt:lpstr>List06_13_note</vt:lpstr>
      <vt:lpstr>List06_13_Period</vt:lpstr>
      <vt:lpstr>List06_2_DP</vt:lpstr>
      <vt:lpstr>List06_2_MC</vt:lpstr>
      <vt:lpstr>List06_2_MC2</vt:lpstr>
      <vt:lpstr>List06_2_note</vt:lpstr>
      <vt:lpstr>List06_2_Period</vt:lpstr>
      <vt:lpstr>List06_3_DP</vt:lpstr>
      <vt:lpstr>List06_3_i_DP</vt:lpstr>
      <vt:lpstr>List06_3_i_GroundMaterials</vt:lpstr>
      <vt:lpstr>List06_3_i_MC</vt:lpstr>
      <vt:lpstr>List06_3_i_MC2</vt:lpstr>
      <vt:lpstr>List06_3_i_note</vt:lpstr>
      <vt:lpstr>List06_3_i_Period</vt:lpstr>
      <vt:lpstr>List06_3_MC</vt:lpstr>
      <vt:lpstr>List06_3_MC2</vt:lpstr>
      <vt:lpstr>List06_3_note</vt:lpstr>
      <vt:lpstr>List06_3_Period</vt:lpstr>
      <vt:lpstr>List06_4_DP</vt:lpstr>
      <vt:lpstr>List06_4_MC2</vt:lpstr>
      <vt:lpstr>List06_4_note</vt:lpstr>
      <vt:lpstr>List06_4_Period</vt:lpstr>
      <vt:lpstr>List06_5_0</vt:lpstr>
      <vt:lpstr>List06_5_DP</vt:lpstr>
      <vt:lpstr>List06_5_MC</vt:lpstr>
      <vt:lpstr>List06_5_MC2</vt:lpstr>
      <vt:lpstr>List06_5_note</vt:lpstr>
      <vt:lpstr>List06_5_Period</vt:lpstr>
      <vt:lpstr>List06_6_DP</vt:lpstr>
      <vt:lpstr>List06_6_MC</vt:lpstr>
      <vt:lpstr>List06_6_MC2</vt:lpstr>
      <vt:lpstr>List06_6_note</vt:lpstr>
      <vt:lpstr>List06_6_Period</vt:lpstr>
      <vt:lpstr>List06_7_DP</vt:lpstr>
      <vt:lpstr>List06_7_MC</vt:lpstr>
      <vt:lpstr>List06_7_MC2</vt:lpstr>
      <vt:lpstr>List06_7_note</vt:lpstr>
      <vt:lpstr>List06_7_Period</vt:lpstr>
      <vt:lpstr>List06_8_DP</vt:lpstr>
      <vt:lpstr>List06_8_MC</vt:lpstr>
      <vt:lpstr>List06_8_MC2</vt:lpstr>
      <vt:lpstr>List06_8_note</vt:lpstr>
      <vt:lpstr>List06_8_Period</vt:lpstr>
      <vt:lpstr>List06_9_DP</vt:lpstr>
      <vt:lpstr>List06_9_MC</vt:lpstr>
      <vt:lpstr>List06_9_MC2</vt:lpstr>
      <vt:lpstr>List06_9_note</vt:lpstr>
      <vt:lpstr>List06_9_Period</vt:lpstr>
      <vt:lpstr>List06_9_pl</vt:lpstr>
      <vt:lpstr>List13_GroundMaterials_1</vt:lpstr>
      <vt:lpstr>List13_note</vt:lpstr>
      <vt:lpstr>List14_1_Date</vt:lpstr>
      <vt:lpstr>List14_1_Date_1</vt:lpstr>
      <vt:lpstr>List14_1_DPR</vt:lpstr>
      <vt:lpstr>List14_1_flagIPR</vt:lpstr>
      <vt:lpstr>List14_1_GroundMaterials_1</vt:lpstr>
      <vt:lpstr>List14_1_hypIPR</vt:lpstr>
      <vt:lpstr>List14_1_method</vt:lpstr>
      <vt:lpstr>List14_1_note</vt:lpstr>
      <vt:lpstr>ListForms</vt:lpstr>
      <vt:lpstr>logical</vt:lpstr>
      <vt:lpstr>mo_List01</vt:lpstr>
      <vt:lpstr>MODesc</vt:lpstr>
      <vt:lpstr>MONTH</vt:lpstr>
      <vt:lpstr>mr_List01</vt:lpstr>
      <vt:lpstr>mrCopy_List01</vt:lpstr>
      <vt:lpstr>mrmoCopy_List01</vt:lpstr>
      <vt:lpstr>nalog</vt:lpstr>
      <vt:lpstr>name_rates</vt:lpstr>
      <vt:lpstr>name_rates_4</vt:lpstr>
      <vt:lpstr>name_rates_4_filter</vt:lpstr>
      <vt:lpstr>name_rates_8</vt:lpstr>
      <vt:lpstr>name_rates_8_filter</vt:lpstr>
      <vt:lpstr>nameApr</vt:lpstr>
      <vt:lpstr>NameOrPr</vt:lpstr>
      <vt:lpstr>NameOrPr_ch</vt:lpstr>
      <vt:lpstr>numberPr</vt:lpstr>
      <vt:lpstr>numberPr_ch</vt:lpstr>
      <vt:lpstr>OneRates_1</vt:lpstr>
      <vt:lpstr>OneRates_13</vt:lpstr>
      <vt:lpstr>OneRates_2</vt:lpstr>
      <vt:lpstr>OneRates_3</vt:lpstr>
      <vt:lpstr>OneRates_3_i</vt:lpstr>
      <vt:lpstr>OneRates_4</vt:lpstr>
      <vt:lpstr>OneRates_5</vt:lpstr>
      <vt:lpstr>OneRates_5_comp</vt:lpstr>
      <vt:lpstr>OneRates_5_comp_p</vt:lpstr>
      <vt:lpstr>OneRates_5_p</vt:lpstr>
      <vt:lpstr>OneRates_6</vt:lpstr>
      <vt:lpstr>OneRates_7</vt:lpstr>
      <vt:lpstr>org</vt:lpstr>
      <vt:lpstr>Org_Address</vt:lpstr>
      <vt:lpstr>ORG_END_DATE</vt:lpstr>
      <vt:lpstr>Org_main</vt:lpstr>
      <vt:lpstr>ORG_START_DATE</vt:lpstr>
      <vt:lpstr>otv_lico_name</vt:lpstr>
      <vt:lpstr>pCng_List13_1</vt:lpstr>
      <vt:lpstr>pDel_Comm</vt:lpstr>
      <vt:lpstr>pDel_List01_0</vt:lpstr>
      <vt:lpstr>pDel_List01_1</vt:lpstr>
      <vt:lpstr>pDel_List01_2</vt:lpstr>
      <vt:lpstr>pDel_List02</vt:lpstr>
      <vt:lpstr>pDel_List02_1</vt:lpstr>
      <vt:lpstr>pDel_List02_2</vt:lpstr>
      <vt:lpstr>pDel_List02_3</vt:lpstr>
      <vt:lpstr>pDel_List02_4</vt:lpstr>
      <vt:lpstr>pDel_List03</vt:lpstr>
      <vt:lpstr>pDel_List06_1_1</vt:lpstr>
      <vt:lpstr>pDel_List06_1_2</vt:lpstr>
      <vt:lpstr>pDel_List06_1_3</vt:lpstr>
      <vt:lpstr>pDel_List06_10_4</vt:lpstr>
      <vt:lpstr>pDel_List06_10_5</vt:lpstr>
      <vt:lpstr>pDel_List06_13_1</vt:lpstr>
      <vt:lpstr>pDel_List06_13_2</vt:lpstr>
      <vt:lpstr>pDel_List06_13_3</vt:lpstr>
      <vt:lpstr>pDel_List06_2_1</vt:lpstr>
      <vt:lpstr>pDel_List06_2_2</vt:lpstr>
      <vt:lpstr>pDel_List06_2_3</vt:lpstr>
      <vt:lpstr>pDel_List06_3_1</vt:lpstr>
      <vt:lpstr>pDel_List06_3_2</vt:lpstr>
      <vt:lpstr>pDel_List06_3_3</vt:lpstr>
      <vt:lpstr>pDel_List06_3_i_1</vt:lpstr>
      <vt:lpstr>pDel_List06_3_i_2</vt:lpstr>
      <vt:lpstr>pDel_List06_3_i_3</vt:lpstr>
      <vt:lpstr>pDel_List06_4_1</vt:lpstr>
      <vt:lpstr>pDel_List06_4_2</vt:lpstr>
      <vt:lpstr>pDel_List06_4_3</vt:lpstr>
      <vt:lpstr>pDel_List06_5_1</vt:lpstr>
      <vt:lpstr>pDel_List06_5_2</vt:lpstr>
      <vt:lpstr>pDel_List06_5_3</vt:lpstr>
      <vt:lpstr>pDel_List06_6_1</vt:lpstr>
      <vt:lpstr>pDel_List06_6_2</vt:lpstr>
      <vt:lpstr>pDel_List06_6_3</vt:lpstr>
      <vt:lpstr>pDel_List06_7_1</vt:lpstr>
      <vt:lpstr>pDel_List06_7_2</vt:lpstr>
      <vt:lpstr>pDel_List06_7_3</vt:lpstr>
      <vt:lpstr>pDel_List06_8_1</vt:lpstr>
      <vt:lpstr>pDel_List06_8_2</vt:lpstr>
      <vt:lpstr>pDel_List06_8_3</vt:lpstr>
      <vt:lpstr>pDel_List06_9_5</vt:lpstr>
      <vt:lpstr>pDel_List07</vt:lpstr>
      <vt:lpstr>pDel_List13_1</vt:lpstr>
      <vt:lpstr>pDel_List14_1_1</vt:lpstr>
      <vt:lpstr>pDel_List14_1_1_2</vt:lpstr>
      <vt:lpstr>pDel_List14_1_2</vt:lpstr>
      <vt:lpstr>pDel_List14_1_2_2</vt:lpstr>
      <vt:lpstr>pDel_List14_1_3</vt:lpstr>
      <vt:lpstr>pDel_List14_1_3_2</vt:lpstr>
      <vt:lpstr>pDel_List14_1_4</vt:lpstr>
      <vt:lpstr>pDel_List14_1_4_2</vt:lpstr>
      <vt:lpstr>pDel_List14_1_5</vt:lpstr>
      <vt:lpstr>pDel_List14_1_5_2</vt:lpstr>
      <vt:lpstr>periodEnd</vt:lpstr>
      <vt:lpstr>periodStart</vt:lpstr>
      <vt:lpstr>pIns_Comm</vt:lpstr>
      <vt:lpstr>pIns_List01_0</vt:lpstr>
      <vt:lpstr>pIns_List02</vt:lpstr>
      <vt:lpstr>pIns_List03</vt:lpstr>
      <vt:lpstr>pIns_List06_1_Period</vt:lpstr>
      <vt:lpstr>pIns_List06_10_Period</vt:lpstr>
      <vt:lpstr>pIns_List06_13_Period</vt:lpstr>
      <vt:lpstr>pIns_List06_2_Period</vt:lpstr>
      <vt:lpstr>pIns_List06_3_i_Period</vt:lpstr>
      <vt:lpstr>pIns_List06_3_Period</vt:lpstr>
      <vt:lpstr>pIns_List06_4_Period</vt:lpstr>
      <vt:lpstr>pIns_List06_5_Period</vt:lpstr>
      <vt:lpstr>pIns_List06_6_Period</vt:lpstr>
      <vt:lpstr>pIns_List06_7_Period</vt:lpstr>
      <vt:lpstr>pIns_List06_8_Period</vt:lpstr>
      <vt:lpstr>pIns_List06_9_Period</vt:lpstr>
      <vt:lpstr>pIns_List07</vt:lpstr>
      <vt:lpstr>pIns_List13_1</vt:lpstr>
      <vt:lpstr>pr_List06_1</vt:lpstr>
      <vt:lpstr>pr_List06_10</vt:lpstr>
      <vt:lpstr>pr_List06_13</vt:lpstr>
      <vt:lpstr>pr_List06_2</vt:lpstr>
      <vt:lpstr>pr_List06_3</vt:lpstr>
      <vt:lpstr>pr_List06_3_i</vt:lpstr>
      <vt:lpstr>pr_List06_4</vt:lpstr>
      <vt:lpstr>pr_List06_5</vt:lpstr>
      <vt:lpstr>pr_List06_6</vt:lpstr>
      <vt:lpstr>pr_List06_7</vt:lpstr>
      <vt:lpstr>pr_List06_8</vt:lpstr>
      <vt:lpstr>pr_List06_9</vt:lpstr>
      <vt:lpstr>pVDel_List06_1</vt:lpstr>
      <vt:lpstr>pVDel_List06_10</vt:lpstr>
      <vt:lpstr>pVDel_List06_13</vt:lpstr>
      <vt:lpstr>pVDel_List06_2</vt:lpstr>
      <vt:lpstr>pVDel_List06_3</vt:lpstr>
      <vt:lpstr>pVDel_List06_3_i</vt:lpstr>
      <vt:lpstr>pVDel_List06_4</vt:lpstr>
      <vt:lpstr>pVDel_List06_5</vt:lpstr>
      <vt:lpstr>pVDel_List06_6</vt:lpstr>
      <vt:lpstr>pVDel_List06_7</vt:lpstr>
      <vt:lpstr>pVDel_List06_8</vt:lpstr>
      <vt:lpstr>pVDel_List06_9</vt:lpstr>
      <vt:lpstr>QUARTER</vt:lpstr>
      <vt:lpstr>REESTR_LINK_RANGE</vt:lpstr>
      <vt:lpstr>REESTR_ORG_RANGE</vt:lpstr>
      <vt:lpstr>REESTR_VED_RANGE</vt:lpstr>
      <vt:lpstr>REESTR_VT_RANGE</vt:lpstr>
      <vt:lpstr>REGION</vt:lpstr>
      <vt:lpstr>region_name</vt:lpstr>
      <vt:lpstr>RegulatoryPeriod</vt:lpstr>
      <vt:lpstr>shema_podkl_2</vt:lpstr>
      <vt:lpstr>shema_podkl_3</vt:lpstr>
      <vt:lpstr>shema_podkl_3_i</vt:lpstr>
      <vt:lpstr>SKI_number</vt:lpstr>
      <vt:lpstr>tariffDesc</vt:lpstr>
      <vt:lpstr>TECH_ORG_ID</vt:lpstr>
      <vt:lpstr>ter_List01</vt:lpstr>
      <vt:lpstr>terCopy_List01</vt:lpstr>
      <vt:lpstr>TitlePr_ch</vt:lpstr>
      <vt:lpstr>TwoRates_1</vt:lpstr>
      <vt:lpstr>TwoRates_13</vt:lpstr>
      <vt:lpstr>TwoRates_2</vt:lpstr>
      <vt:lpstr>TwoRates_3</vt:lpstr>
      <vt:lpstr>TwoRates_3_i</vt:lpstr>
      <vt:lpstr>TwoRates_5</vt:lpstr>
      <vt:lpstr>TwoRates_5_comp</vt:lpstr>
      <vt:lpstr>TwoRates_5_comp_p</vt:lpstr>
      <vt:lpstr>TwoRates_5_p</vt:lpstr>
      <vt:lpstr>TwoRates_6</vt:lpstr>
      <vt:lpstr>TwoRates_7</vt:lpstr>
      <vt:lpstr>type_org</vt:lpstr>
      <vt:lpstr>UpdStatus</vt:lpstr>
      <vt:lpstr>VDET_END_DATE</vt:lpstr>
      <vt:lpstr>VDET_START_DATE</vt:lpstr>
      <vt:lpstr>version</vt:lpstr>
      <vt:lpstr>vid_teplnos_1</vt:lpstr>
      <vt:lpstr>vid_teplnos_10</vt:lpstr>
      <vt:lpstr>vid_teplnos_11</vt:lpstr>
      <vt:lpstr>vid_teplnos_12</vt:lpstr>
      <vt:lpstr>vid_teplnos_2</vt:lpstr>
      <vt:lpstr>vid_teplnos_3</vt:lpstr>
      <vt:lpstr>vid_teplnos_4</vt:lpstr>
      <vt:lpstr>vid_teplnos_5</vt:lpstr>
      <vt:lpstr>vid_teplnos_6</vt:lpstr>
      <vt:lpstr>vid_teplnos_7</vt:lpstr>
      <vt:lpstr>vid_teplnos_8</vt:lpstr>
      <vt:lpstr>vid_teplnos_9</vt:lpstr>
      <vt:lpstr>VidTopl</vt:lpstr>
      <vt:lpstr>VidTopl_1</vt:lpstr>
      <vt:lpstr>VidTopl_2</vt:lpstr>
      <vt:lpstr>VidTopl_3</vt:lpstr>
      <vt:lpstr>warmNote</vt:lpstr>
      <vt:lpstr>warmSource</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dc:title>
  <dc:subjec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dc:subject>
  <dc:creator>--</dc:creator>
  <cp:lastModifiedBy>Пользователь Windows</cp:lastModifiedBy>
  <cp:lastPrinted>2013-08-29T08:11:20Z</cp:lastPrinted>
  <dcterms:created xsi:type="dcterms:W3CDTF">2004-05-21T07:18:45Z</dcterms:created>
  <dcterms:modified xsi:type="dcterms:W3CDTF">2022-05-13T04:03:44Z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FAS.JKH.OPEN.INFO.REQUEST.WARM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2</vt:lpwstr>
  </property>
  <property fmtid="{D5CDD505-2E9C-101B-9397-08002B2CF9AE}" pid="12" name="CurrentVersion">
    <vt:lpwstr>1.0.2</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3</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