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0" yWindow="0" windowWidth="24000" windowHeight="9645" tabRatio="885" activeTab="14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30" i="8" l="1"/>
  <c r="B15" i="8" l="1"/>
  <c r="B14" i="8"/>
  <c r="B13" i="8"/>
  <c r="B11" i="8" l="1"/>
  <c r="B10" i="8" l="1"/>
  <c r="B5" i="8" l="1"/>
  <c r="B29" i="8" l="1"/>
  <c r="B20" i="8"/>
  <c r="B18" i="8" s="1"/>
  <c r="B17" i="8" l="1"/>
</calcChain>
</file>

<file path=xl/sharedStrings.xml><?xml version="1.0" encoding="utf-8"?>
<sst xmlns="http://schemas.openxmlformats.org/spreadsheetml/2006/main" count="214" uniqueCount="166">
  <si>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</si>
  <si>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</si>
  <si>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</si>
  <si>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</si>
  <si>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</si>
  <si>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</si>
  <si>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</si>
  <si>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</si>
  <si>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</si>
  <si>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</si>
  <si>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</si>
  <si>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</si>
  <si>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</si>
  <si>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</si>
  <si>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</si>
  <si>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</si>
  <si>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</si>
  <si>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</si>
  <si>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</si>
  <si>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</si>
  <si>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</si>
  <si>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</si>
  <si>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</si>
  <si>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</si>
  <si>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</si>
  <si>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</si>
  <si>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</si>
  <si>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</si>
  <si>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</si>
  <si>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</si>
  <si>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</si>
  <si>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</si>
  <si>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</si>
  <si>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</si>
  <si>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</si>
  <si>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</si>
  <si>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</si>
  <si>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</si>
  <si>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</si>
  <si>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</si>
  <si>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</si>
  <si>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</si>
  <si>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</si>
  <si>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</si>
  <si>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</si>
  <si>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</si>
  <si>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</si>
  <si>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</si>
  <si>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</si>
  <si>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</si>
  <si>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</si>
  <si>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</si>
  <si>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</si>
  <si>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</si>
  <si>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</si>
  <si>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</si>
  <si>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</si>
  <si>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</si>
  <si>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</si>
  <si>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</si>
  <si>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</si>
  <si>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</si>
  <si>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</si>
  <si>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</si>
  <si>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</si>
  <si>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</si>
  <si>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</si>
  <si>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</si>
  <si>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</si>
  <si>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</si>
  <si>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</si>
  <si>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</si>
  <si>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</si>
  <si>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</si>
  <si>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</si>
  <si>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</si>
  <si>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</si>
  <si>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</si>
  <si>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</si>
  <si>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</si>
  <si>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</si>
  <si>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</si>
  <si>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</si>
  <si>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</si>
  <si>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</si>
  <si>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</si>
  <si>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</si>
  <si>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</si>
  <si>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</si>
  <si>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</si>
  <si>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</si>
  <si>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</si>
  <si>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</si>
  <si>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</si>
  <si>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</si>
  <si>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</si>
  <si>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</si>
  <si>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</si>
  <si>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</si>
  <si>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</si>
  <si>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</si>
  <si>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</si>
  <si>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</si>
  <si>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</si>
  <si>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</si>
  <si>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</si>
  <si>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</si>
  <si>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</si>
  <si>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</si>
  <si>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</si>
  <si>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</si>
  <si>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</si>
  <si>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</si>
  <si>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</si>
  <si>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</si>
  <si>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</si>
  <si>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</si>
  <si>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</si>
  <si>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</si>
  <si>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</si>
  <si>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</si>
  <si>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</si>
  <si>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</si>
  <si>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</si>
  <si>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</si>
  <si>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</si>
  <si>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</si>
  <si>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</si>
  <si>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</si>
  <si>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</si>
  <si>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</si>
  <si>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</si>
  <si>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</si>
  <si>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</si>
  <si>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</si>
  <si>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</si>
  <si>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</si>
  <si>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</si>
  <si>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</si>
  <si>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</si>
  <si>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</si>
  <si>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</si>
  <si>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</si>
  <si>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</si>
  <si>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</si>
  <si>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</si>
  <si>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</si>
  <si>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</si>
  <si>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</si>
  <si>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</si>
  <si>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</si>
  <si>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</si>
  <si>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152,76 тыс. Гкал</t>
  </si>
  <si>
    <t>На 2023 год:
Постановление МТРиЭ №101/59 от 25.11.2022 года</t>
  </si>
  <si>
    <t>до 31.12.2023 года</t>
  </si>
  <si>
    <t>http://tarif74.ru/</t>
  </si>
  <si>
    <t>Постановление МТРиЭ №109/1 от 19.12.2022</t>
  </si>
  <si>
    <t>Согласно приложению
http://eskchel.ru/peredacha-teplovoj-energii/
Ставки на подключение к сетям теплоснабжения на 2023 год</t>
  </si>
  <si>
    <t>до 31.12.2023</t>
  </si>
  <si>
    <t>2022 год</t>
  </si>
  <si>
    <t>https://zakupki.gov.ru/epz/orderplan/purchase-plan/card/common-info.html?id=766517&amp;infoId=5994497</t>
  </si>
  <si>
    <t>На 2023 год:
с 01.01 по 30.06 - 235,12 руб./Гкал
с 01.07 по 31.12 - 235,12 руб./Гкал</t>
  </si>
  <si>
    <t>Полезный отпуск: 163,10 тыс. Гкал
Потери тепловой энергии: 10 266 Гкал
Потери теплоносителя: 48 487 м.куб.</t>
  </si>
  <si>
    <t>32 590,02тыс. руб.</t>
  </si>
  <si>
    <t>Форма 8. Информация об основных показателях финансово-хозяйственной деятельности регулируемой организации (за 2022 год)</t>
  </si>
  <si>
    <t>На 2022-2023 годы:
с 01.12.2022 по 31.12.2023 - 199,82 руб./Гкал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</si>
</sst>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8"/>
  <sheetViews>
    <sheetView workbookViewId="0">
      <selection activeCell="B15" sqref="B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13.777*2</f>
        <v>27.553999999999998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F7" sqref="F7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153</v>
      </c>
    </row>
    <row r="5" spans="1:2" ht="63.75" customHeight="1" x14ac:dyDescent="0.25">
      <c r="A5" s="31" t="s">
        <v>32</v>
      </c>
      <c r="B5" s="31" t="s">
        <v>165</v>
      </c>
    </row>
    <row r="6" spans="1:2" ht="30" x14ac:dyDescent="0.25">
      <c r="A6" s="31" t="s">
        <v>33</v>
      </c>
      <c r="B6" s="31" t="s">
        <v>154</v>
      </c>
    </row>
    <row r="7" spans="1:2" ht="45" x14ac:dyDescent="0.25">
      <c r="A7" s="43" t="s">
        <v>34</v>
      </c>
      <c r="B7" s="45" t="s">
        <v>155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D15" sqref="D15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156</v>
      </c>
    </row>
    <row r="5" spans="1:2" ht="60" x14ac:dyDescent="0.25">
      <c r="A5" s="8" t="s">
        <v>44</v>
      </c>
      <c r="B5" s="31" t="s">
        <v>157</v>
      </c>
    </row>
    <row r="6" spans="1:2" ht="30" x14ac:dyDescent="0.25">
      <c r="A6" s="8" t="s">
        <v>45</v>
      </c>
      <c r="B6" s="31" t="s">
        <v>158</v>
      </c>
    </row>
    <row r="7" spans="1:2" ht="45" x14ac:dyDescent="0.25">
      <c r="A7" s="16" t="s">
        <v>46</v>
      </c>
      <c r="B7" s="45" t="s">
        <v>155</v>
      </c>
    </row>
  </sheetData>
  <mergeCells count="1">
    <mergeCell ref="A1:B1"/>
  </mergeCells>
  <hyperlinks>
    <hyperlink ref="B7" r:id="rId1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35"/>
  <sheetViews>
    <sheetView workbookViewId="0">
      <selection activeCell="F7" sqref="F7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164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28182</v>
      </c>
    </row>
    <row r="4" spans="1:4" ht="30" x14ac:dyDescent="0.25">
      <c r="A4" s="34" t="s">
        <v>54</v>
      </c>
      <c r="B4" s="35">
        <v>44018</v>
      </c>
    </row>
    <row r="5" spans="1:4" ht="30" x14ac:dyDescent="0.25">
      <c r="A5" s="34" t="s">
        <v>55</v>
      </c>
      <c r="B5" s="35">
        <f>15244040.15/1000</f>
        <v>15244.040150000001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14104396.17/1000</f>
        <v>14104.39617</v>
      </c>
    </row>
    <row r="11" spans="1:4" ht="30" x14ac:dyDescent="0.25">
      <c r="A11" s="34" t="s">
        <v>61</v>
      </c>
      <c r="B11" s="35">
        <f>1501218.68/1000</f>
        <v>1501.2186799999999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f>45480.48/1000</f>
        <v>45.48048</v>
      </c>
    </row>
    <row r="14" spans="1:4" ht="30" x14ac:dyDescent="0.25">
      <c r="A14" s="34" t="s">
        <v>64</v>
      </c>
      <c r="B14" s="35">
        <f>1586726.93/1000</f>
        <v>1586.72693</v>
      </c>
    </row>
    <row r="15" spans="1:4" ht="30" x14ac:dyDescent="0.25">
      <c r="A15" s="34" t="s">
        <v>65</v>
      </c>
      <c r="B15" s="35">
        <f>341416.06/1000</f>
        <v>341.41606000000002</v>
      </c>
    </row>
    <row r="16" spans="1:4" ht="75" x14ac:dyDescent="0.25">
      <c r="A16" s="34" t="s">
        <v>66</v>
      </c>
      <c r="B16" s="35">
        <v>9236.8220000000001</v>
      </c>
    </row>
    <row r="17" spans="1:2" ht="45" x14ac:dyDescent="0.25">
      <c r="A17" s="34" t="s">
        <v>67</v>
      </c>
      <c r="B17" s="35">
        <f>B4-B5-B10-B11-B12-B13-B14-B15-B16</f>
        <v>1957.8995299999988</v>
      </c>
    </row>
    <row r="18" spans="1:2" ht="75" x14ac:dyDescent="0.25">
      <c r="A18" s="34" t="s">
        <v>68</v>
      </c>
      <c r="B18" s="35">
        <f>B20</f>
        <v>-15836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-15836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7">
        <v>157.77199999999999</v>
      </c>
    </row>
    <row r="29" spans="1:2" ht="45" x14ac:dyDescent="0.25">
      <c r="A29" s="34" t="s">
        <v>79</v>
      </c>
      <c r="B29" s="38">
        <f>10266/12/8760*1000</f>
        <v>97.659817351598178</v>
      </c>
    </row>
    <row r="30" spans="1:2" ht="30" x14ac:dyDescent="0.25">
      <c r="A30" s="34" t="s">
        <v>80</v>
      </c>
      <c r="B30" s="37">
        <f>14277.108/1000</f>
        <v>14.277108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workbookViewId="0">
      <selection activeCell="Q6" sqref="Q6"/>
    </sheetView>
  </sheetViews>
  <sheetFormatPr defaultRowHeight="15" x14ac:dyDescent="0.25"/>
  <cols>
    <col min="1" max="1" width="64" customWidth="1"/>
    <col min="2" max="3" width="15.7109375" customWidth="1"/>
    <col min="4" max="6" width="15.7109375" hidden="1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159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"/>
  <sheetViews>
    <sheetView workbookViewId="0">
      <selection activeCell="K30" sqref="K30:L30"/>
    </sheetView>
  </sheetViews>
  <sheetFormatPr defaultRowHeight="15" x14ac:dyDescent="0.25"/>
  <cols>
    <col min="1" max="1" width="64.140625" customWidth="1"/>
    <col min="2" max="3" width="15.7109375" customWidth="1"/>
    <col min="4" max="6" width="15.7109375" hidden="1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159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2"/>
  <sheetViews>
    <sheetView workbookViewId="0">
      <selection activeCell="F5" sqref="F5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5"/>
  <sheetViews>
    <sheetView workbookViewId="0">
      <selection activeCell="D5" sqref="D5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160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  <hyperlink ref="B5" r:id="rId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13"/>
  <sheetViews>
    <sheetView tabSelected="1" workbookViewId="0">
      <selection activeCell="F17" sqref="F17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161</v>
      </c>
      <c r="C4" s="17"/>
      <c r="D4" s="17"/>
    </row>
    <row r="5" spans="1:4" x14ac:dyDescent="0.25">
      <c r="A5" s="8" t="s">
        <v>120</v>
      </c>
      <c r="B5" s="31" t="s">
        <v>158</v>
      </c>
      <c r="C5" s="17"/>
      <c r="D5" s="17"/>
    </row>
    <row r="6" spans="1:4" ht="45" x14ac:dyDescent="0.25">
      <c r="A6" s="8" t="s">
        <v>121</v>
      </c>
      <c r="B6" s="31" t="s">
        <v>162</v>
      </c>
      <c r="C6" s="17"/>
      <c r="D6" s="17"/>
    </row>
    <row r="7" spans="1:4" ht="30" x14ac:dyDescent="0.25">
      <c r="A7" s="8" t="s">
        <v>122</v>
      </c>
      <c r="B7" s="31" t="s">
        <v>163</v>
      </c>
      <c r="C7" s="17"/>
      <c r="D7" s="17"/>
    </row>
    <row r="8" spans="1:4" ht="30" x14ac:dyDescent="0.25">
      <c r="A8" s="8" t="s">
        <v>123</v>
      </c>
      <c r="B8" s="31" t="s">
        <v>152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Nikita.Novoselov</cp:lastModifiedBy>
  <cp:lastPrinted>2018-01-10T08:09:06Z</cp:lastPrinted>
  <dcterms:created xsi:type="dcterms:W3CDTF">2017-08-24T08:24:32Z</dcterms:created>
  <dcterms:modified xsi:type="dcterms:W3CDTF">2023-07-11T03:14:53Z</dcterms:modified>
</cp:coreProperties>
</file>