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xr:revisionPtr revIDLastSave="0" documentId="8_{71249DAE-A5D6-4A84-8F68-7C8DF94457C3}" xr6:coauthVersionLast="36" xr6:coauthVersionMax="36" xr10:uidLastSave="{00000000-0000-0000-0000-000000000000}"/>
  <bookViews>
    <workbookView xWindow="0" yWindow="0" windowWidth="24000" windowHeight="9645" tabRatio="885" xr2:uid="{00000000-000D-0000-FFFF-FFFF00000000}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externalReferences>
    <externalReference r:id="rId16"/>
  </externalReferences>
  <definedNames>
    <definedName name="isActivityTeplonos">[1]Титульный!$P$34</definedName>
    <definedName name="isReg5">[1]Титульный!$N$7</definedName>
    <definedName name="Opts_vis_arenda">[1]Настройка!$M$27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8" l="1"/>
  <c r="B29" i="8"/>
  <c r="B28" i="8"/>
  <c r="B11" i="8"/>
  <c r="B10" i="8"/>
  <c r="B14" i="1" l="1"/>
  <c r="B20" i="8" l="1"/>
  <c r="B18" i="8" s="1"/>
  <c r="B17" i="8" l="1"/>
</calcChain>
</file>

<file path=xl/sharedStrings.xml><?xml version="1.0" encoding="utf-8"?>
<sst xmlns="http://schemas.openxmlformats.org/spreadsheetml/2006/main" count="214" uniqueCount="167">
  <si>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</si>
  <si>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</si>
  <si>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</si>
  <si>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</si>
  <si>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</si>
  <si>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</si>
  <si>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</si>
  <si>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</si>
  <si>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</si>
  <si>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</si>
  <si>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</si>
  <si>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</si>
  <si>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</si>
  <si>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</si>
  <si>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</si>
  <si>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</si>
  <si>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</si>
  <si>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</si>
  <si>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</si>
  <si>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</si>
  <si>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</si>
  <si>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</si>
  <si>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</si>
  <si>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</si>
  <si>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</si>
  <si>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</si>
  <si>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</si>
  <si>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</si>
  <si>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</si>
  <si>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</si>
  <si>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</si>
  <si>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</si>
  <si>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</si>
  <si>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</si>
  <si>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</si>
  <si>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</si>
  <si>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</si>
  <si>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</si>
  <si>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</si>
  <si>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</si>
  <si>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</si>
  <si>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</si>
  <si>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</si>
  <si>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</si>
  <si>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</si>
  <si>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</si>
  <si>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</si>
  <si>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</si>
  <si>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</si>
  <si>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</si>
  <si>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</si>
  <si>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</si>
  <si>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</si>
  <si>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</si>
  <si>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</si>
  <si>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</si>
  <si>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</si>
  <si>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</si>
  <si>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</si>
  <si>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</si>
  <si>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</si>
  <si>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</si>
  <si>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</si>
  <si>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</si>
  <si>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</si>
  <si>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</si>
  <si>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</si>
  <si>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</si>
  <si>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</si>
  <si>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</si>
  <si>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</si>
  <si>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</si>
  <si>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</si>
  <si>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</si>
  <si>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</si>
  <si>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</si>
  <si>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</si>
  <si>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</si>
  <si>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</si>
  <si>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</si>
  <si>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</si>
  <si>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</si>
  <si>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</si>
  <si>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</si>
  <si>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</si>
  <si>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</si>
  <si>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</si>
  <si>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</si>
  <si>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</si>
  <si>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</si>
  <si>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</si>
  <si>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</si>
  <si>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</si>
  <si>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</si>
  <si>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</si>
  <si>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</si>
  <si>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</si>
  <si>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</si>
  <si>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</si>
  <si>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</si>
  <si>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</si>
  <si>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</si>
  <si>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</si>
  <si>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</si>
  <si>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</si>
  <si>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</si>
  <si>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</si>
  <si>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</si>
  <si>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</si>
  <si>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</si>
  <si>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</si>
  <si>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</si>
  <si>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</si>
  <si>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</si>
  <si>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</si>
  <si>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</si>
  <si>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</si>
  <si>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</si>
  <si>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</si>
  <si>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</si>
  <si>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</si>
  <si>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</si>
  <si>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</si>
  <si>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</si>
  <si>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</si>
  <si>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</si>
  <si>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</si>
  <si>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</si>
  <si>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</si>
  <si>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</si>
  <si>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</si>
  <si>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</si>
  <si>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</si>
  <si>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</si>
  <si>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</si>
  <si>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</si>
  <si>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</si>
  <si>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</si>
  <si>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</si>
  <si>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</si>
  <si>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</si>
  <si>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</si>
  <si>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</si>
  <si>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</si>
  <si>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</si>
  <si>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</si>
  <si>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</si>
  <si>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</si>
  <si>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</si>
  <si>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тыс.руб.</t>
  </si>
  <si>
    <t>nikita.novoselov@chelpipegroup.com</t>
  </si>
  <si>
    <t>АО "ТМК Энергосетевая компания" 
(АО "ТМК ЭСК")</t>
  </si>
  <si>
    <t>http://tarif74.ru/</t>
  </si>
  <si>
    <t>https://zakupki.gov.ru/epz/orderplan/purchase-plan/card/common-info.html?id=766517&amp;infoId=5994497</t>
  </si>
  <si>
    <t>На 2024-2028 годы:
Постановление МТРиЭ №114/7 от 23.12.2023 года</t>
  </si>
  <si>
    <t>На 2024 год:
с 01.01.2024 по 30.06.2024 - 199,82 руб./Гкал
с 01.07.2024 по 31.12.2024 - 350,24 руб./Гкал</t>
  </si>
  <si>
    <t>до 31.12.2028 года</t>
  </si>
  <si>
    <t>Постановление МТРиЭ №113/2 от 14.12.2023</t>
  </si>
  <si>
    <t>Согласно приложению
http://eskchel.ru/peredacha-teplovoj-energii/</t>
  </si>
  <si>
    <t>до 31.12.2024</t>
  </si>
  <si>
    <t>Форма 8. Информация об основных показателях финансово-хозяйственной деятельности регулируемой организации (за 2023 год)</t>
  </si>
  <si>
    <t>2024 год</t>
  </si>
  <si>
    <t>до 31.12.2025</t>
  </si>
  <si>
    <t>Полезный отпуск: 163,10 тыс. Гкал
Потери тепловой энергии: 12 156,1 Гкал
Потери теплоносителя: 56 845 м.куб.</t>
  </si>
  <si>
    <t>51 047,82 тыс. руб.</t>
  </si>
  <si>
    <t>163,10 тыс. Гкал</t>
  </si>
  <si>
    <t>На 2025 год:
с 01.01 по 30.06 - 199,82 руб./Гкал
с 01.07 по 31.12 - 350,24 руб./Гкал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</si>
</sst>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top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Documents/&#1058;&#1072;&#1088;&#1080;&#1092;&#1099;%20&#1085;&#1072;%20&#1090;&#1077;&#1087;&#1083;&#1086;/2024%20&#1075;&#1086;&#1076;/&#1052;&#1072;&#1090;&#1077;&#1088;&#1080;&#1072;&#1083;&#1099;%20&#1085;&#1072;%202025%20&#1075;&#1086;&#1076;%20(&#1075;&#1086;&#1090;&#1086;&#1074;&#1099;&#1077;)/000.CALC.WARM.TARIFF.2025.EIAS%20(&#1055;&#1077;&#1088;&#1077;&#1076;&#1072;&#1095;&#1072;%20&#1090;&#1077;&#1087;&#1083;&#1072;%20&#1082;&#1086;&#1088;&#1088;.2025)_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Список листов"/>
      <sheetName val="TECHSHEET"/>
      <sheetName val="Инструкция"/>
      <sheetName val="Титульный"/>
      <sheetName val="Документы"/>
      <sheetName val="Информ-я о регулируемой орг-и"/>
      <sheetName val="Заявление"/>
      <sheetName val="Выбор метода"/>
      <sheetName val="Список территорий"/>
      <sheetName val="Объекты теплоснабжения"/>
      <sheetName val="Список периодов"/>
      <sheetName val="Виды деятельности"/>
      <sheetName val="Базы распределения"/>
      <sheetName val="Земельные участки"/>
      <sheetName val="ББ"/>
      <sheetName val="П.1.2"/>
      <sheetName val="П.3.1"/>
      <sheetName val="Реестр жилых домов"/>
      <sheetName val="Реестр юр лиц"/>
      <sheetName val="Реестр СН"/>
      <sheetName val="Реестр ТСО"/>
      <sheetName val="Реестр договоров"/>
      <sheetName val="Площади"/>
      <sheetName val="Расчет ПО"/>
      <sheetName val="П.4.1а"/>
      <sheetName val="П.4.2-Теплоноситель"/>
      <sheetName val="П.4.3а"/>
      <sheetName val="П.4.3б"/>
      <sheetName val="Индексы"/>
      <sheetName val="Калорийность газа"/>
      <sheetName val="Топливо (П.4.4)"/>
      <sheetName val="Расходы на газ"/>
      <sheetName val="Расходы на пр. топливо"/>
      <sheetName val="Свод по топливу"/>
      <sheetName val="П.4.5"/>
      <sheetName val="Покупка ЭЭ (П.4.7.1)"/>
      <sheetName val="Потребление ЭЭ"/>
      <sheetName val="П.4.7.2"/>
      <sheetName val="П.4.8"/>
      <sheetName val="Справочники"/>
      <sheetName val="Числ персонала - произв"/>
      <sheetName val="Числ передачи - УЕ"/>
      <sheetName val="Числ персонала - передача"/>
      <sheetName val="Числ персонала - ремонт"/>
      <sheetName val="Норм числ - Свод"/>
      <sheetName val="Числ персонала - АУП"/>
      <sheetName val="ФОТ"/>
      <sheetName val="П.4.9"/>
      <sheetName val="П.4.9.1"/>
      <sheetName val="П.4.9.2"/>
      <sheetName val="ФОТ Рем"/>
      <sheetName val="ФОТ Вспом"/>
      <sheetName val="ФОТ ОПР"/>
      <sheetName val="ФОТ ОХР"/>
      <sheetName val="ФОТ Свод"/>
      <sheetName val="Амортизация"/>
      <sheetName val="П.4.10"/>
      <sheetName val="П.4.10.1"/>
      <sheetName val="Аренда"/>
      <sheetName val="Аренда им-ва"/>
      <sheetName val="Аренда земли"/>
      <sheetName val="Ремонты"/>
      <sheetName val="Расходы УПХ и прочие"/>
      <sheetName val="Расходы на усл по передаче ТЭ"/>
      <sheetName val="Расходы на услуги ВО"/>
      <sheetName val="Расходы на другие рег услуги"/>
      <sheetName val="ГСМ"/>
      <sheetName val="Сырье и материалы"/>
      <sheetName val="Плата за ВОС"/>
      <sheetName val="Трансп налог"/>
      <sheetName val="Налог на имущество"/>
      <sheetName val="Земельный налог"/>
      <sheetName val="Водный налог"/>
      <sheetName val="Ставки водного налога"/>
      <sheetName val="Налоги"/>
      <sheetName val="Счет 23"/>
      <sheetName val="ОПР(25 счет)"/>
      <sheetName val="ОХР(26 счет)"/>
      <sheetName val="П.4.6"/>
      <sheetName val="Долгосрочные параметры"/>
      <sheetName val="Усл ед"/>
      <sheetName val="Расчет тарифа"/>
      <sheetName val="К прошлогодний"/>
      <sheetName val="НВВ"/>
      <sheetName val="НВВ производство"/>
      <sheetName val="НВВ передача"/>
      <sheetName val="НВВ сбыт"/>
      <sheetName val="П.5.2"/>
      <sheetName val="П.5.3"/>
      <sheetName val="П.5.4"/>
      <sheetName val="П.5.5"/>
      <sheetName val="П.5.6"/>
      <sheetName val="П.5.7"/>
      <sheetName val="П.6.1"/>
      <sheetName val="П.6.2"/>
      <sheetName val="П.6.3"/>
      <sheetName val="П.6.4"/>
      <sheetName val="П.6.5"/>
      <sheetName val="П.6.6"/>
      <sheetName val="П.6.7"/>
      <sheetName val="П.6.8"/>
      <sheetName val="Показатели Э и ЭЭ"/>
      <sheetName val="Показатели Н и ЭЭ"/>
      <sheetName val="Корр Факт"/>
      <sheetName val="Учет итогов"/>
      <sheetName val="Исх данные ТМ"/>
      <sheetName val="Корр план"/>
      <sheetName val="Тарифное меню"/>
      <sheetName val="Корр ИП"/>
      <sheetName val="ФАС_БПр"/>
      <sheetName val="ФАС_БТр"/>
      <sheetName val="ФАС_ПП вход"/>
      <sheetName val="ФАС_ПП исх"/>
      <sheetName val="ФАС_Т"/>
      <sheetName val="ФАС_К"/>
      <sheetName val="ФАС_Факт_БПр"/>
      <sheetName val="ФАС_Факт_БТр"/>
      <sheetName val="ФАС_Факт_Т"/>
      <sheetName val="ФАС_Факт_РО"/>
      <sheetName val="История изменений столбцов ВО"/>
      <sheetName val="Комментарии"/>
      <sheetName val="REESTR_ORG"/>
      <sheetName val="REESTR_MO"/>
      <sheetName val="REESTR_OBJ"/>
      <sheetName val="REESTR_TARIFF"/>
      <sheetName val="LIST_DPR"/>
      <sheetName val="Списки"/>
      <sheetName val="SheetInfo"/>
      <sheetName val="ATTACH_DOC"/>
      <sheetName val="Информация"/>
    </sheetNames>
    <sheetDataSet>
      <sheetData sheetId="0">
        <row r="27">
          <cell r="M27" t="str">
            <v>есть, связь жесткая</v>
          </cell>
        </row>
      </sheetData>
      <sheetData sheetId="1"/>
      <sheetData sheetId="2"/>
      <sheetData sheetId="3"/>
      <sheetData sheetId="4">
        <row r="7">
          <cell r="N7" t="b">
            <v>0</v>
          </cell>
        </row>
        <row r="34">
          <cell r="P34" t="b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74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tarif74.ru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plan/purchase-plan/card/common-info.html?id=766517&amp;infoId=5994497" TargetMode="External"/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B18"/>
  <sheetViews>
    <sheetView tabSelected="1" workbookViewId="0">
      <selection activeCell="B14" sqref="B14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7" t="s">
        <v>16</v>
      </c>
      <c r="B1" s="47"/>
    </row>
    <row r="2" spans="1:2" ht="15" customHeight="1" x14ac:dyDescent="0.25">
      <c r="A2" s="7"/>
      <c r="B2" s="7"/>
    </row>
    <row r="3" spans="1:2" ht="30" x14ac:dyDescent="0.25">
      <c r="A3" s="1" t="s">
        <v>0</v>
      </c>
      <c r="B3" s="1" t="s">
        <v>151</v>
      </c>
    </row>
    <row r="4" spans="1:2" x14ac:dyDescent="0.25">
      <c r="A4" s="1" t="s">
        <v>1</v>
      </c>
      <c r="B4" s="31" t="s">
        <v>148</v>
      </c>
    </row>
    <row r="5" spans="1:2" ht="45" x14ac:dyDescent="0.25">
      <c r="A5" s="1" t="s">
        <v>2</v>
      </c>
      <c r="B5" s="1" t="s">
        <v>125</v>
      </c>
    </row>
    <row r="6" spans="1:2" ht="30" x14ac:dyDescent="0.25">
      <c r="A6" s="1" t="s">
        <v>3</v>
      </c>
      <c r="B6" s="1" t="s">
        <v>126</v>
      </c>
    </row>
    <row r="7" spans="1:2" ht="30" x14ac:dyDescent="0.25">
      <c r="A7" s="1" t="s">
        <v>4</v>
      </c>
      <c r="B7" s="1" t="s">
        <v>126</v>
      </c>
    </row>
    <row r="8" spans="1:2" ht="30" x14ac:dyDescent="0.25">
      <c r="A8" s="1" t="s">
        <v>5</v>
      </c>
      <c r="B8" s="1" t="s">
        <v>127</v>
      </c>
    </row>
    <row r="9" spans="1:2" ht="30" x14ac:dyDescent="0.25">
      <c r="A9" s="1" t="s">
        <v>6</v>
      </c>
      <c r="B9" s="1" t="s">
        <v>128</v>
      </c>
    </row>
    <row r="10" spans="1:2" x14ac:dyDescent="0.25">
      <c r="A10" s="1" t="s">
        <v>7</v>
      </c>
      <c r="B10" s="19" t="s">
        <v>150</v>
      </c>
    </row>
    <row r="11" spans="1:2" ht="30" x14ac:dyDescent="0.25">
      <c r="A11" s="1" t="s">
        <v>8</v>
      </c>
      <c r="B11" s="1" t="s">
        <v>129</v>
      </c>
    </row>
    <row r="12" spans="1:2" x14ac:dyDescent="0.25">
      <c r="A12" s="1" t="s">
        <v>9</v>
      </c>
      <c r="B12" s="1" t="s">
        <v>130</v>
      </c>
    </row>
    <row r="13" spans="1:2" x14ac:dyDescent="0.25">
      <c r="A13" s="1" t="s">
        <v>10</v>
      </c>
      <c r="B13" s="14">
        <v>0</v>
      </c>
    </row>
    <row r="14" spans="1:2" x14ac:dyDescent="0.25">
      <c r="A14" s="1" t="s">
        <v>11</v>
      </c>
      <c r="B14" s="14">
        <f>13.77*2</f>
        <v>27.54</v>
      </c>
    </row>
    <row r="15" spans="1:2" ht="30" x14ac:dyDescent="0.25">
      <c r="A15" s="1" t="s">
        <v>12</v>
      </c>
      <c r="B15" s="14">
        <v>0</v>
      </c>
    </row>
    <row r="16" spans="1:2" ht="30" x14ac:dyDescent="0.25">
      <c r="A16" s="1" t="s">
        <v>13</v>
      </c>
      <c r="B16" s="14">
        <v>0</v>
      </c>
    </row>
    <row r="17" spans="1:2" x14ac:dyDescent="0.25">
      <c r="A17" s="1" t="s">
        <v>14</v>
      </c>
      <c r="B17" s="14">
        <v>0</v>
      </c>
    </row>
    <row r="18" spans="1:2" x14ac:dyDescent="0.25">
      <c r="A18" s="16" t="s">
        <v>15</v>
      </c>
      <c r="B18" s="20">
        <v>15</v>
      </c>
    </row>
  </sheetData>
  <mergeCells count="1">
    <mergeCell ref="A1:B1"/>
  </mergeCells>
  <hyperlinks>
    <hyperlink ref="B10" r:id="rId1" display="nikita.novoselov@chelpipe.ru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3" customWidth="1"/>
    <col min="2" max="2" width="18.42578125" style="3" customWidth="1"/>
    <col min="3" max="16384" width="9.140625" style="3"/>
  </cols>
  <sheetData>
    <row r="1" spans="1:2" ht="48" customHeight="1" x14ac:dyDescent="0.25">
      <c r="A1" s="48" t="s">
        <v>17</v>
      </c>
      <c r="B1" s="48"/>
    </row>
    <row r="2" spans="1:2" ht="16.5" customHeight="1" x14ac:dyDescent="0.25">
      <c r="A2" s="6"/>
      <c r="B2" s="6"/>
    </row>
    <row r="3" spans="1:2" ht="60" x14ac:dyDescent="0.25">
      <c r="A3" s="1" t="s">
        <v>18</v>
      </c>
      <c r="B3" s="10" t="s">
        <v>132</v>
      </c>
    </row>
    <row r="4" spans="1:2" ht="30" x14ac:dyDescent="0.25">
      <c r="A4" s="1" t="s">
        <v>19</v>
      </c>
      <c r="B4" s="10" t="s">
        <v>132</v>
      </c>
    </row>
    <row r="5" spans="1:2" x14ac:dyDescent="0.25">
      <c r="A5" s="1" t="s">
        <v>20</v>
      </c>
      <c r="B5" s="10" t="s">
        <v>132</v>
      </c>
    </row>
    <row r="6" spans="1:2" x14ac:dyDescent="0.25">
      <c r="A6" s="1" t="s">
        <v>21</v>
      </c>
      <c r="B6" s="10" t="s">
        <v>132</v>
      </c>
    </row>
    <row r="7" spans="1:2" ht="28.5" x14ac:dyDescent="0.25">
      <c r="A7" s="2" t="s">
        <v>22</v>
      </c>
      <c r="B7" s="11" t="s">
        <v>132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B7"/>
  <sheetViews>
    <sheetView workbookViewId="0">
      <selection activeCell="A20" sqref="A20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9" t="s">
        <v>23</v>
      </c>
      <c r="B1" s="49"/>
    </row>
    <row r="2" spans="1:2" x14ac:dyDescent="0.25">
      <c r="A2" s="4"/>
      <c r="B2" s="4"/>
    </row>
    <row r="3" spans="1:2" ht="72.75" customHeight="1" x14ac:dyDescent="0.25">
      <c r="A3" s="5" t="s">
        <v>24</v>
      </c>
      <c r="B3" s="9" t="s">
        <v>132</v>
      </c>
    </row>
    <row r="4" spans="1:2" ht="69" customHeight="1" x14ac:dyDescent="0.25">
      <c r="A4" s="5" t="s">
        <v>25</v>
      </c>
      <c r="B4" s="9" t="s">
        <v>132</v>
      </c>
    </row>
    <row r="5" spans="1:2" ht="53.25" customHeight="1" x14ac:dyDescent="0.25">
      <c r="A5" s="5" t="s">
        <v>26</v>
      </c>
      <c r="B5" s="9" t="s">
        <v>132</v>
      </c>
    </row>
    <row r="6" spans="1:2" ht="58.5" customHeight="1" x14ac:dyDescent="0.25">
      <c r="A6" s="5" t="s">
        <v>27</v>
      </c>
      <c r="B6" s="9" t="s">
        <v>132</v>
      </c>
    </row>
    <row r="7" spans="1:2" ht="66.75" customHeight="1" x14ac:dyDescent="0.25">
      <c r="A7" s="5" t="s">
        <v>28</v>
      </c>
      <c r="B7" s="9" t="s">
        <v>132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B7"/>
  <sheetViews>
    <sheetView workbookViewId="0">
      <selection activeCell="C5" sqref="C5"/>
    </sheetView>
  </sheetViews>
  <sheetFormatPr defaultRowHeight="15" x14ac:dyDescent="0.25"/>
  <cols>
    <col min="1" max="1" width="53.28515625" style="17" customWidth="1"/>
    <col min="2" max="2" width="46" style="17" customWidth="1"/>
    <col min="3" max="16384" width="9.140625" style="17"/>
  </cols>
  <sheetData>
    <row r="1" spans="1:2" ht="36" customHeight="1" x14ac:dyDescent="0.25">
      <c r="A1" s="50" t="s">
        <v>29</v>
      </c>
      <c r="B1" s="50"/>
    </row>
    <row r="2" spans="1:2" x14ac:dyDescent="0.25">
      <c r="A2" s="44"/>
      <c r="B2" s="44"/>
    </row>
    <row r="3" spans="1:2" ht="46.5" customHeight="1" x14ac:dyDescent="0.25">
      <c r="A3" s="31" t="s">
        <v>30</v>
      </c>
      <c r="B3" s="31" t="s">
        <v>131</v>
      </c>
    </row>
    <row r="4" spans="1:2" ht="45" x14ac:dyDescent="0.25">
      <c r="A4" s="31" t="s">
        <v>31</v>
      </c>
      <c r="B4" s="31" t="s">
        <v>154</v>
      </c>
    </row>
    <row r="5" spans="1:2" ht="63.75" customHeight="1" x14ac:dyDescent="0.25">
      <c r="A5" s="31" t="s">
        <v>32</v>
      </c>
      <c r="B5" s="31" t="s">
        <v>155</v>
      </c>
    </row>
    <row r="6" spans="1:2" ht="30" x14ac:dyDescent="0.25">
      <c r="A6" s="31" t="s">
        <v>33</v>
      </c>
      <c r="B6" s="31" t="s">
        <v>156</v>
      </c>
    </row>
    <row r="7" spans="1:2" ht="45" x14ac:dyDescent="0.25">
      <c r="A7" s="43" t="s">
        <v>34</v>
      </c>
      <c r="B7" s="45" t="s">
        <v>152</v>
      </c>
    </row>
  </sheetData>
  <mergeCells count="1">
    <mergeCell ref="A1:B1"/>
  </mergeCells>
  <hyperlinks>
    <hyperlink ref="B7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9" t="s">
        <v>35</v>
      </c>
      <c r="B1" s="49"/>
    </row>
    <row r="3" spans="1:2" ht="57" x14ac:dyDescent="0.25">
      <c r="A3" s="2" t="s">
        <v>36</v>
      </c>
      <c r="B3" s="12" t="s">
        <v>132</v>
      </c>
    </row>
    <row r="4" spans="1:2" ht="57" x14ac:dyDescent="0.25">
      <c r="A4" s="2" t="s">
        <v>37</v>
      </c>
      <c r="B4" s="12" t="s">
        <v>132</v>
      </c>
    </row>
    <row r="5" spans="1:2" ht="42.75" x14ac:dyDescent="0.25">
      <c r="A5" s="2" t="s">
        <v>38</v>
      </c>
      <c r="B5" s="12" t="s">
        <v>132</v>
      </c>
    </row>
    <row r="6" spans="1:2" ht="42.75" x14ac:dyDescent="0.25">
      <c r="A6" s="2" t="s">
        <v>39</v>
      </c>
      <c r="B6" s="12" t="s">
        <v>132</v>
      </c>
    </row>
    <row r="7" spans="1:2" ht="57" x14ac:dyDescent="0.25">
      <c r="A7" s="2" t="s">
        <v>40</v>
      </c>
      <c r="B7" s="13" t="s">
        <v>132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39997558519241921"/>
  </sheetPr>
  <dimension ref="A1:B7"/>
  <sheetViews>
    <sheetView workbookViewId="0">
      <selection activeCell="G10" sqref="G10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50" t="s">
        <v>41</v>
      </c>
      <c r="B1" s="50"/>
    </row>
    <row r="2" spans="1:2" x14ac:dyDescent="0.25">
      <c r="A2" s="17"/>
      <c r="B2" s="17"/>
    </row>
    <row r="3" spans="1:2" ht="45" x14ac:dyDescent="0.25">
      <c r="A3" s="8" t="s">
        <v>42</v>
      </c>
      <c r="B3" s="14" t="s">
        <v>131</v>
      </c>
    </row>
    <row r="4" spans="1:2" ht="45" x14ac:dyDescent="0.25">
      <c r="A4" s="8" t="s">
        <v>43</v>
      </c>
      <c r="B4" s="14" t="s">
        <v>157</v>
      </c>
    </row>
    <row r="5" spans="1:2" ht="30" x14ac:dyDescent="0.25">
      <c r="A5" s="8" t="s">
        <v>44</v>
      </c>
      <c r="B5" s="31" t="s">
        <v>158</v>
      </c>
    </row>
    <row r="6" spans="1:2" ht="30" x14ac:dyDescent="0.25">
      <c r="A6" s="8" t="s">
        <v>45</v>
      </c>
      <c r="B6" s="31" t="s">
        <v>159</v>
      </c>
    </row>
    <row r="7" spans="1:2" ht="45" x14ac:dyDescent="0.25">
      <c r="A7" s="16" t="s">
        <v>46</v>
      </c>
      <c r="B7" s="45" t="s">
        <v>152</v>
      </c>
    </row>
  </sheetData>
  <mergeCells count="1">
    <mergeCell ref="A1:B1"/>
  </mergeCells>
  <hyperlinks>
    <hyperlink ref="B7" r:id="rId1" xr:uid="{00000000-0004-0000-05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50" t="s">
        <v>47</v>
      </c>
      <c r="B1" s="50"/>
    </row>
    <row r="2" spans="1:2" x14ac:dyDescent="0.25">
      <c r="A2" s="17"/>
      <c r="B2" s="17"/>
    </row>
    <row r="3" spans="1:2" ht="75" x14ac:dyDescent="0.25">
      <c r="A3" s="8" t="s">
        <v>48</v>
      </c>
      <c r="B3" s="10" t="s">
        <v>132</v>
      </c>
    </row>
    <row r="4" spans="1:2" ht="75" x14ac:dyDescent="0.25">
      <c r="A4" s="8" t="s">
        <v>49</v>
      </c>
      <c r="B4" s="10" t="s">
        <v>132</v>
      </c>
    </row>
    <row r="5" spans="1:2" ht="60" x14ac:dyDescent="0.25">
      <c r="A5" s="8" t="s">
        <v>50</v>
      </c>
      <c r="B5" s="10" t="s">
        <v>132</v>
      </c>
    </row>
    <row r="6" spans="1:2" ht="75" x14ac:dyDescent="0.25">
      <c r="A6" s="8" t="s">
        <v>51</v>
      </c>
      <c r="B6" s="10" t="s">
        <v>132</v>
      </c>
    </row>
    <row r="7" spans="1:2" ht="75" x14ac:dyDescent="0.25">
      <c r="A7" s="16" t="s">
        <v>52</v>
      </c>
      <c r="B7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  <pageSetUpPr fitToPage="1"/>
  </sheetPr>
  <dimension ref="A1:D35"/>
  <sheetViews>
    <sheetView workbookViewId="0">
      <selection activeCell="H41" sqref="H41"/>
    </sheetView>
  </sheetViews>
  <sheetFormatPr defaultRowHeight="15" x14ac:dyDescent="0.25"/>
  <cols>
    <col min="1" max="1" width="64.140625" style="32" customWidth="1"/>
    <col min="2" max="2" width="25.140625" style="32" customWidth="1"/>
    <col min="3" max="5" width="9.140625" style="32"/>
    <col min="6" max="6" width="13.28515625" style="32" customWidth="1"/>
    <col min="7" max="16384" width="9.140625" style="32"/>
  </cols>
  <sheetData>
    <row r="1" spans="1:4" ht="41.25" customHeight="1" x14ac:dyDescent="0.25">
      <c r="A1" s="51" t="s">
        <v>160</v>
      </c>
      <c r="B1" s="51"/>
    </row>
    <row r="2" spans="1:4" x14ac:dyDescent="0.25">
      <c r="B2" s="33" t="s">
        <v>149</v>
      </c>
    </row>
    <row r="3" spans="1:4" ht="30" x14ac:dyDescent="0.25">
      <c r="A3" s="34" t="s">
        <v>53</v>
      </c>
      <c r="B3" s="35">
        <v>29682.020578521748</v>
      </c>
    </row>
    <row r="4" spans="1:4" ht="30" x14ac:dyDescent="0.25">
      <c r="A4" s="34" t="s">
        <v>54</v>
      </c>
      <c r="B4" s="35">
        <v>50154.967346057892</v>
      </c>
    </row>
    <row r="5" spans="1:4" ht="30" x14ac:dyDescent="0.25">
      <c r="A5" s="34" t="s">
        <v>55</v>
      </c>
      <c r="B5" s="35">
        <v>13197.629841257893</v>
      </c>
    </row>
    <row r="6" spans="1:4" ht="45" x14ac:dyDescent="0.25">
      <c r="A6" s="34" t="s">
        <v>56</v>
      </c>
      <c r="B6" s="35">
        <v>0</v>
      </c>
    </row>
    <row r="7" spans="1:4" ht="60" x14ac:dyDescent="0.25">
      <c r="A7" s="34" t="s">
        <v>57</v>
      </c>
      <c r="B7" s="35">
        <v>0</v>
      </c>
    </row>
    <row r="8" spans="1:4" ht="30" x14ac:dyDescent="0.25">
      <c r="A8" s="34" t="s">
        <v>58</v>
      </c>
      <c r="B8" s="35">
        <v>0</v>
      </c>
    </row>
    <row r="9" spans="1:4" ht="30" x14ac:dyDescent="0.25">
      <c r="A9" s="34" t="s">
        <v>59</v>
      </c>
      <c r="B9" s="35">
        <v>0</v>
      </c>
    </row>
    <row r="10" spans="1:4" ht="30" x14ac:dyDescent="0.25">
      <c r="A10" s="34" t="s">
        <v>60</v>
      </c>
      <c r="B10" s="35">
        <f>17336618.3/1000</f>
        <v>17336.618300000002</v>
      </c>
    </row>
    <row r="11" spans="1:4" ht="30" x14ac:dyDescent="0.25">
      <c r="A11" s="34" t="s">
        <v>61</v>
      </c>
      <c r="B11" s="35">
        <f>1632484.91/1000</f>
        <v>1632.4849099999999</v>
      </c>
      <c r="D11" s="42"/>
    </row>
    <row r="12" spans="1:4" x14ac:dyDescent="0.25">
      <c r="A12" s="34" t="s">
        <v>62</v>
      </c>
      <c r="B12" s="35">
        <v>0</v>
      </c>
    </row>
    <row r="13" spans="1:4" ht="30" x14ac:dyDescent="0.25">
      <c r="A13" s="34" t="s">
        <v>63</v>
      </c>
      <c r="B13" s="36">
        <v>2771.2768799999999</v>
      </c>
    </row>
    <row r="14" spans="1:4" ht="30" x14ac:dyDescent="0.25">
      <c r="A14" s="34" t="s">
        <v>64</v>
      </c>
      <c r="B14" s="35">
        <v>1673.8262</v>
      </c>
    </row>
    <row r="15" spans="1:4" ht="30" x14ac:dyDescent="0.25">
      <c r="A15" s="34" t="s">
        <v>65</v>
      </c>
      <c r="B15" s="35">
        <v>349.37819999999999</v>
      </c>
    </row>
    <row r="16" spans="1:4" ht="75" x14ac:dyDescent="0.25">
      <c r="A16" s="34" t="s">
        <v>66</v>
      </c>
      <c r="B16" s="35">
        <v>10428.52</v>
      </c>
    </row>
    <row r="17" spans="1:2" ht="45" x14ac:dyDescent="0.25">
      <c r="A17" s="34" t="s">
        <v>67</v>
      </c>
      <c r="B17" s="35">
        <f>B4-B5-B10-B11-B12-B13-B14-B15-B16</f>
        <v>2765.2330148000019</v>
      </c>
    </row>
    <row r="18" spans="1:2" ht="75" x14ac:dyDescent="0.25">
      <c r="A18" s="34" t="s">
        <v>68</v>
      </c>
      <c r="B18" s="35">
        <f>B20</f>
        <v>-20472.946767536145</v>
      </c>
    </row>
    <row r="19" spans="1:2" ht="45" x14ac:dyDescent="0.25">
      <c r="A19" s="34" t="s">
        <v>69</v>
      </c>
      <c r="B19" s="35">
        <v>0</v>
      </c>
    </row>
    <row r="20" spans="1:2" ht="30" x14ac:dyDescent="0.25">
      <c r="A20" s="34" t="s">
        <v>70</v>
      </c>
      <c r="B20" s="35">
        <f>B3-B4</f>
        <v>-20472.946767536145</v>
      </c>
    </row>
    <row r="21" spans="1:2" ht="60" x14ac:dyDescent="0.25">
      <c r="A21" s="34" t="s">
        <v>71</v>
      </c>
      <c r="B21" s="41" t="s">
        <v>145</v>
      </c>
    </row>
    <row r="22" spans="1:2" ht="15" customHeight="1" x14ac:dyDescent="0.25">
      <c r="A22" s="52" t="s">
        <v>72</v>
      </c>
      <c r="B22" s="52"/>
    </row>
    <row r="23" spans="1:2" ht="45" customHeight="1" x14ac:dyDescent="0.25">
      <c r="A23" s="52" t="s">
        <v>73</v>
      </c>
      <c r="B23" s="52"/>
    </row>
    <row r="24" spans="1:2" ht="60" x14ac:dyDescent="0.25">
      <c r="A24" s="34" t="s">
        <v>74</v>
      </c>
      <c r="B24" s="37">
        <v>0</v>
      </c>
    </row>
    <row r="25" spans="1:2" ht="30" x14ac:dyDescent="0.25">
      <c r="A25" s="34" t="s">
        <v>75</v>
      </c>
      <c r="B25" s="37">
        <v>180</v>
      </c>
    </row>
    <row r="26" spans="1:2" ht="45" x14ac:dyDescent="0.25">
      <c r="A26" s="34" t="s">
        <v>76</v>
      </c>
      <c r="B26" s="37">
        <v>0</v>
      </c>
    </row>
    <row r="27" spans="1:2" ht="45" x14ac:dyDescent="0.25">
      <c r="A27" s="34" t="s">
        <v>77</v>
      </c>
      <c r="B27" s="37">
        <v>0</v>
      </c>
    </row>
    <row r="28" spans="1:2" ht="75" x14ac:dyDescent="0.25">
      <c r="A28" s="34" t="s">
        <v>78</v>
      </c>
      <c r="B28" s="38">
        <f>148546.58/1000</f>
        <v>148.54657999999998</v>
      </c>
    </row>
    <row r="29" spans="1:2" ht="45" x14ac:dyDescent="0.25">
      <c r="A29" s="34" t="s">
        <v>79</v>
      </c>
      <c r="B29" s="38">
        <f>12156.1/12/8760*1000</f>
        <v>115.6402207001522</v>
      </c>
    </row>
    <row r="30" spans="1:2" ht="30" x14ac:dyDescent="0.25">
      <c r="A30" s="34" t="s">
        <v>80</v>
      </c>
      <c r="B30" s="38">
        <f>11682.999/1000</f>
        <v>11.682999000000001</v>
      </c>
    </row>
    <row r="31" spans="1:2" ht="30" x14ac:dyDescent="0.25">
      <c r="A31" s="34" t="s">
        <v>81</v>
      </c>
      <c r="B31" s="37">
        <v>21</v>
      </c>
    </row>
    <row r="32" spans="1:2" ht="30" x14ac:dyDescent="0.25">
      <c r="A32" s="34" t="s">
        <v>82</v>
      </c>
      <c r="B32" s="37">
        <v>2</v>
      </c>
    </row>
    <row r="33" spans="1:2" ht="60" x14ac:dyDescent="0.25">
      <c r="A33" s="34" t="s">
        <v>83</v>
      </c>
      <c r="B33" s="37">
        <v>0</v>
      </c>
    </row>
    <row r="34" spans="1:2" ht="60" x14ac:dyDescent="0.25">
      <c r="A34" s="34" t="s">
        <v>84</v>
      </c>
      <c r="B34" s="37">
        <v>0</v>
      </c>
    </row>
    <row r="35" spans="1:2" ht="60" x14ac:dyDescent="0.25">
      <c r="A35" s="39" t="s">
        <v>85</v>
      </c>
      <c r="B35" s="40">
        <v>0</v>
      </c>
    </row>
  </sheetData>
  <mergeCells count="3">
    <mergeCell ref="A1:B1"/>
    <mergeCell ref="A22:B22"/>
    <mergeCell ref="A23:B23"/>
  </mergeCells>
  <hyperlinks>
    <hyperlink ref="B21" r:id="rId1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39997558519241921"/>
  </sheetPr>
  <dimension ref="A1:F15"/>
  <sheetViews>
    <sheetView workbookViewId="0">
      <selection activeCell="P6" sqref="P6"/>
    </sheetView>
  </sheetViews>
  <sheetFormatPr defaultRowHeight="15" x14ac:dyDescent="0.25"/>
  <cols>
    <col min="1" max="1" width="64" customWidth="1"/>
    <col min="2" max="4" width="15.7109375" customWidth="1"/>
    <col min="5" max="6" width="15.7109375" hidden="1" customWidth="1"/>
  </cols>
  <sheetData>
    <row r="1" spans="1:6" ht="45.75" customHeight="1" x14ac:dyDescent="0.25">
      <c r="A1" s="54" t="s">
        <v>86</v>
      </c>
      <c r="B1" s="54"/>
      <c r="C1" s="54"/>
      <c r="D1" s="54"/>
      <c r="E1" s="54"/>
      <c r="F1" s="54"/>
    </row>
    <row r="2" spans="1:6" x14ac:dyDescent="0.25">
      <c r="A2" s="29" t="s">
        <v>161</v>
      </c>
      <c r="B2" s="27" t="s">
        <v>139</v>
      </c>
      <c r="C2" s="27" t="s">
        <v>140</v>
      </c>
      <c r="D2" s="27" t="s">
        <v>141</v>
      </c>
      <c r="E2" s="27" t="s">
        <v>142</v>
      </c>
      <c r="F2" s="27" t="s">
        <v>143</v>
      </c>
    </row>
    <row r="3" spans="1:6" x14ac:dyDescent="0.25">
      <c r="A3" s="23" t="s">
        <v>87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</row>
    <row r="4" spans="1:6" ht="30" x14ac:dyDescent="0.25">
      <c r="A4" s="23" t="s">
        <v>88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</row>
    <row r="5" spans="1:6" ht="30" x14ac:dyDescent="0.25">
      <c r="A5" s="23" t="s">
        <v>89</v>
      </c>
      <c r="B5" s="22" t="s">
        <v>132</v>
      </c>
      <c r="C5" s="22" t="s">
        <v>132</v>
      </c>
      <c r="D5" s="22" t="s">
        <v>132</v>
      </c>
      <c r="E5" s="22" t="s">
        <v>132</v>
      </c>
      <c r="F5" s="22" t="s">
        <v>132</v>
      </c>
    </row>
    <row r="6" spans="1:6" ht="30" x14ac:dyDescent="0.25">
      <c r="A6" s="23" t="s">
        <v>90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</row>
    <row r="7" spans="1:6" ht="30" x14ac:dyDescent="0.25">
      <c r="A7" s="23" t="s">
        <v>91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</row>
    <row r="8" spans="1:6" ht="45" x14ac:dyDescent="0.25">
      <c r="A8" s="23" t="s">
        <v>92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</row>
    <row r="9" spans="1:6" x14ac:dyDescent="0.25">
      <c r="A9" s="53" t="s">
        <v>72</v>
      </c>
      <c r="B9" s="53"/>
      <c r="C9" s="26"/>
      <c r="D9" s="28"/>
      <c r="E9" s="28"/>
      <c r="F9" s="28"/>
    </row>
    <row r="10" spans="1:6" x14ac:dyDescent="0.25">
      <c r="A10" s="53" t="s">
        <v>93</v>
      </c>
      <c r="B10" s="53"/>
      <c r="C10" s="26"/>
      <c r="D10" s="28"/>
      <c r="E10" s="28"/>
      <c r="F10" s="28"/>
    </row>
    <row r="11" spans="1:6" ht="165" x14ac:dyDescent="0.25">
      <c r="A11" s="23" t="s">
        <v>137</v>
      </c>
      <c r="B11" s="22" t="s">
        <v>132</v>
      </c>
      <c r="C11" s="22" t="s">
        <v>132</v>
      </c>
      <c r="D11" s="22" t="s">
        <v>132</v>
      </c>
      <c r="E11" s="29" t="s">
        <v>144</v>
      </c>
      <c r="F11" s="29" t="s">
        <v>144</v>
      </c>
    </row>
    <row r="12" spans="1:6" x14ac:dyDescent="0.25">
      <c r="A12" s="53" t="s">
        <v>72</v>
      </c>
      <c r="B12" s="53"/>
      <c r="C12" s="26"/>
      <c r="D12" s="28"/>
      <c r="E12" s="28"/>
      <c r="F12" s="28"/>
    </row>
    <row r="13" spans="1:6" ht="42.75" customHeight="1" x14ac:dyDescent="0.25">
      <c r="A13" s="53" t="s">
        <v>94</v>
      </c>
      <c r="B13" s="53"/>
      <c r="C13" s="26"/>
      <c r="D13" s="28"/>
      <c r="E13" s="28"/>
      <c r="F13" s="28"/>
    </row>
    <row r="14" spans="1:6" x14ac:dyDescent="0.25">
      <c r="A14" s="17"/>
      <c r="B14" s="17"/>
      <c r="C14" s="17"/>
    </row>
    <row r="15" spans="1:6" x14ac:dyDescent="0.25">
      <c r="A15" s="17"/>
      <c r="B15" s="17"/>
      <c r="C15" s="17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39997558519241921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9" t="s">
        <v>95</v>
      </c>
      <c r="B1" s="49"/>
    </row>
    <row r="3" spans="1:2" x14ac:dyDescent="0.25">
      <c r="A3" s="1" t="s">
        <v>96</v>
      </c>
      <c r="B3" s="10" t="s">
        <v>132</v>
      </c>
    </row>
    <row r="4" spans="1:2" x14ac:dyDescent="0.25">
      <c r="A4" s="1" t="s">
        <v>97</v>
      </c>
      <c r="B4" s="10" t="s">
        <v>132</v>
      </c>
    </row>
    <row r="5" spans="1:2" x14ac:dyDescent="0.25">
      <c r="A5" s="1" t="s">
        <v>98</v>
      </c>
      <c r="B5" s="10" t="s">
        <v>132</v>
      </c>
    </row>
    <row r="6" spans="1:2" ht="60" x14ac:dyDescent="0.25">
      <c r="A6" s="1" t="s">
        <v>99</v>
      </c>
      <c r="B6" s="10" t="s">
        <v>132</v>
      </c>
    </row>
    <row r="7" spans="1:2" ht="30" x14ac:dyDescent="0.25">
      <c r="A7" s="1" t="s">
        <v>100</v>
      </c>
      <c r="B7" s="10" t="s">
        <v>132</v>
      </c>
    </row>
    <row r="8" spans="1:2" ht="30" x14ac:dyDescent="0.25">
      <c r="A8" s="16" t="s">
        <v>101</v>
      </c>
      <c r="B8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39997558519241921"/>
  </sheetPr>
  <dimension ref="A1:F6"/>
  <sheetViews>
    <sheetView workbookViewId="0">
      <selection activeCell="N6" sqref="N6"/>
    </sheetView>
  </sheetViews>
  <sheetFormatPr defaultRowHeight="15" x14ac:dyDescent="0.25"/>
  <cols>
    <col min="1" max="1" width="64.140625" customWidth="1"/>
    <col min="2" max="4" width="15.7109375" customWidth="1"/>
    <col min="5" max="6" width="15.7109375" hidden="1" customWidth="1"/>
  </cols>
  <sheetData>
    <row r="1" spans="1:6" ht="61.5" customHeight="1" x14ac:dyDescent="0.25">
      <c r="A1" s="55" t="s">
        <v>102</v>
      </c>
      <c r="B1" s="55"/>
      <c r="C1" s="55"/>
      <c r="D1" s="55"/>
      <c r="E1" s="55"/>
      <c r="F1" s="55"/>
    </row>
    <row r="2" spans="1:6" x14ac:dyDescent="0.25">
      <c r="A2" s="29" t="s">
        <v>161</v>
      </c>
      <c r="B2" s="29" t="s">
        <v>139</v>
      </c>
      <c r="C2" s="29" t="s">
        <v>140</v>
      </c>
      <c r="D2" s="29" t="s">
        <v>141</v>
      </c>
      <c r="E2" s="29" t="s">
        <v>142</v>
      </c>
      <c r="F2" s="29" t="s">
        <v>143</v>
      </c>
    </row>
    <row r="3" spans="1:6" ht="30" x14ac:dyDescent="0.25">
      <c r="A3" s="21" t="s">
        <v>103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</row>
    <row r="4" spans="1:6" ht="45" x14ac:dyDescent="0.25">
      <c r="A4" s="21" t="s">
        <v>104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</row>
    <row r="5" spans="1:6" ht="60" x14ac:dyDescent="0.25">
      <c r="A5" s="21" t="s">
        <v>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</row>
    <row r="6" spans="1:6" x14ac:dyDescent="0.25">
      <c r="A6" s="23" t="s">
        <v>106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39997558519241921"/>
  </sheetPr>
  <dimension ref="A1:E12"/>
  <sheetViews>
    <sheetView workbookViewId="0">
      <selection activeCell="I29" sqref="I29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50" t="s">
        <v>112</v>
      </c>
      <c r="B1" s="50"/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ht="135" x14ac:dyDescent="0.25">
      <c r="A3" s="16" t="s">
        <v>138</v>
      </c>
      <c r="B3" s="24" t="s">
        <v>147</v>
      </c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39997558519241921"/>
  </sheetPr>
  <dimension ref="A1:D12"/>
  <sheetViews>
    <sheetView workbookViewId="0">
      <selection activeCell="F9" sqref="F9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50" t="s">
        <v>107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ht="38.25" customHeight="1" x14ac:dyDescent="0.25">
      <c r="A3" s="8" t="s">
        <v>108</v>
      </c>
      <c r="B3" s="19" t="s">
        <v>133</v>
      </c>
      <c r="C3" s="30"/>
      <c r="D3" s="30"/>
    </row>
    <row r="4" spans="1:4" ht="45" x14ac:dyDescent="0.25">
      <c r="A4" s="8" t="s">
        <v>109</v>
      </c>
      <c r="B4" s="19" t="s">
        <v>133</v>
      </c>
      <c r="C4" s="30"/>
      <c r="D4" s="30"/>
    </row>
    <row r="5" spans="1:4" ht="75" x14ac:dyDescent="0.25">
      <c r="A5" s="8" t="s">
        <v>110</v>
      </c>
      <c r="B5" s="10" t="s">
        <v>135</v>
      </c>
      <c r="C5" s="17"/>
      <c r="D5" s="17"/>
    </row>
    <row r="6" spans="1:4" ht="45" x14ac:dyDescent="0.25">
      <c r="A6" s="8" t="s">
        <v>111</v>
      </c>
      <c r="B6" s="10" t="s">
        <v>134</v>
      </c>
      <c r="C6" s="17"/>
      <c r="D6" s="17"/>
    </row>
    <row r="7" spans="1:4" x14ac:dyDescent="0.25">
      <c r="A7" s="17"/>
      <c r="B7" s="17"/>
      <c r="C7" s="17"/>
      <c r="D7" s="17"/>
    </row>
    <row r="8" spans="1:4" x14ac:dyDescent="0.25">
      <c r="A8" s="17"/>
      <c r="B8" s="17"/>
      <c r="C8" s="17"/>
      <c r="D8" s="17"/>
    </row>
    <row r="9" spans="1:4" x14ac:dyDescent="0.25">
      <c r="A9" s="17"/>
      <c r="B9" s="17"/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</sheetData>
  <mergeCells count="1">
    <mergeCell ref="A1:B1"/>
  </mergeCells>
  <hyperlinks>
    <hyperlink ref="B3" r:id="rId1" xr:uid="{00000000-0004-0000-0C00-000000000000}"/>
    <hyperlink ref="B4" r:id="rId2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39997558519241921"/>
  </sheetPr>
  <dimension ref="A1:B5"/>
  <sheetViews>
    <sheetView workbookViewId="0">
      <selection activeCell="G13" sqref="G13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50" t="s">
        <v>113</v>
      </c>
      <c r="B1" s="50"/>
    </row>
    <row r="2" spans="1:2" x14ac:dyDescent="0.25">
      <c r="A2" s="17"/>
      <c r="B2" s="17"/>
    </row>
    <row r="3" spans="1:2" ht="30" x14ac:dyDescent="0.25">
      <c r="A3" s="1" t="s">
        <v>114</v>
      </c>
      <c r="B3" s="18" t="s">
        <v>146</v>
      </c>
    </row>
    <row r="4" spans="1:2" ht="30" x14ac:dyDescent="0.25">
      <c r="A4" s="1" t="s">
        <v>115</v>
      </c>
      <c r="B4" s="18" t="s">
        <v>146</v>
      </c>
    </row>
    <row r="5" spans="1:2" ht="45" x14ac:dyDescent="0.25">
      <c r="A5" s="16" t="s">
        <v>116</v>
      </c>
      <c r="B5" s="46" t="s">
        <v>153</v>
      </c>
    </row>
  </sheetData>
  <mergeCells count="1">
    <mergeCell ref="A1:B1"/>
  </mergeCells>
  <hyperlinks>
    <hyperlink ref="B3" r:id="rId1" display="http://eskchel.ru/raskrytie-informatsii/11-z/" xr:uid="{00000000-0004-0000-0D00-000000000000}"/>
    <hyperlink ref="B4" r:id="rId2" display="http://eskchel.ru/raskrytie-informatsii/11-z/" xr:uid="{00000000-0004-0000-0D00-000001000000}"/>
    <hyperlink ref="B5" r:id="rId3" xr:uid="{00000000-0004-0000-0D00-000002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</sheetPr>
  <dimension ref="A1:D13"/>
  <sheetViews>
    <sheetView workbookViewId="0">
      <selection activeCell="B5" sqref="B5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50" t="s">
        <v>117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8" t="s">
        <v>118</v>
      </c>
      <c r="B3" s="25" t="s">
        <v>136</v>
      </c>
      <c r="C3" s="17"/>
      <c r="D3" s="17"/>
    </row>
    <row r="4" spans="1:4" ht="45" x14ac:dyDescent="0.25">
      <c r="A4" s="8" t="s">
        <v>119</v>
      </c>
      <c r="B4" s="31" t="s">
        <v>166</v>
      </c>
      <c r="C4" s="17"/>
      <c r="D4" s="17"/>
    </row>
    <row r="5" spans="1:4" x14ac:dyDescent="0.25">
      <c r="A5" s="8" t="s">
        <v>120</v>
      </c>
      <c r="B5" s="31" t="s">
        <v>162</v>
      </c>
      <c r="C5" s="17"/>
      <c r="D5" s="17"/>
    </row>
    <row r="6" spans="1:4" ht="45" x14ac:dyDescent="0.25">
      <c r="A6" s="8" t="s">
        <v>121</v>
      </c>
      <c r="B6" s="31" t="s">
        <v>163</v>
      </c>
      <c r="C6" s="17"/>
      <c r="D6" s="17"/>
    </row>
    <row r="7" spans="1:4" ht="30" x14ac:dyDescent="0.25">
      <c r="A7" s="8" t="s">
        <v>122</v>
      </c>
      <c r="B7" s="31" t="s">
        <v>164</v>
      </c>
      <c r="C7" s="17"/>
      <c r="D7" s="17"/>
    </row>
    <row r="8" spans="1:4" ht="30" x14ac:dyDescent="0.25">
      <c r="A8" s="8" t="s">
        <v>123</v>
      </c>
      <c r="B8" s="31" t="s">
        <v>165</v>
      </c>
      <c r="C8" s="17"/>
      <c r="D8" s="17"/>
    </row>
    <row r="9" spans="1:4" ht="60" x14ac:dyDescent="0.25">
      <c r="A9" s="8" t="s">
        <v>124</v>
      </c>
      <c r="B9" s="14">
        <v>0</v>
      </c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  <row r="13" spans="1:4" x14ac:dyDescent="0.25">
      <c r="A13" s="17"/>
      <c r="B13" s="17"/>
      <c r="C13" s="17"/>
      <c r="D13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Новоселов Никита Андреевич</cp:lastModifiedBy>
  <cp:lastPrinted>2018-01-10T08:09:06Z</cp:lastPrinted>
  <dcterms:created xsi:type="dcterms:W3CDTF">2017-08-24T08:24:32Z</dcterms:created>
  <dcterms:modified xsi:type="dcterms:W3CDTF">2024-10-07T03:19:20Z</dcterms:modified>
</cp:coreProperties>
</file>