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 ТМК Родионов\Энергосбережение\"/>
    </mc:Choice>
  </mc:AlternateContent>
  <xr:revisionPtr revIDLastSave="0" documentId="13_ncr:1_{5A1FBC29-6C57-480C-A724-D6359AFB878F}" xr6:coauthVersionLast="36" xr6:coauthVersionMax="36" xr10:uidLastSave="{00000000-0000-0000-0000-000000000000}"/>
  <bookViews>
    <workbookView xWindow="0" yWindow="60" windowWidth="10515" windowHeight="6210" activeTab="1" xr2:uid="{00000000-000D-0000-FFFF-FFFF00000000}"/>
  </bookViews>
  <sheets>
    <sheet name="Таблица 1" sheetId="1" r:id="rId1"/>
    <sheet name="Таблица 2" sheetId="2" r:id="rId2"/>
  </sheets>
  <calcPr calcId="191029"/>
</workbook>
</file>

<file path=xl/calcChain.xml><?xml version="1.0" encoding="utf-8"?>
<calcChain xmlns="http://schemas.openxmlformats.org/spreadsheetml/2006/main">
  <c r="H10" i="2" l="1"/>
  <c r="G10" i="2"/>
  <c r="G9" i="2"/>
  <c r="H9" i="2" l="1"/>
  <c r="G8" i="2"/>
  <c r="H8" i="2" s="1"/>
  <c r="G17" i="2" l="1"/>
  <c r="H17" i="2" s="1"/>
  <c r="F24" i="2"/>
  <c r="F19" i="2"/>
  <c r="K18" i="1" l="1"/>
</calcChain>
</file>

<file path=xl/sharedStrings.xml><?xml version="1.0" encoding="utf-8"?>
<sst xmlns="http://schemas.openxmlformats.org/spreadsheetml/2006/main" count="340" uniqueCount="63">
  <si>
    <t>№</t>
  </si>
  <si>
    <t>Наименование показателя</t>
  </si>
  <si>
    <t>Ед. изм.</t>
  </si>
  <si>
    <t>план</t>
  </si>
  <si>
    <t>факт</t>
  </si>
  <si>
    <t>Динамика изменения по годам</t>
  </si>
  <si>
    <t xml:space="preserve">1. </t>
  </si>
  <si>
    <t>тыс. руб.</t>
  </si>
  <si>
    <t>2.</t>
  </si>
  <si>
    <t>к программе по энергосбережению и повышению</t>
  </si>
  <si>
    <t>Таблица №1</t>
  </si>
  <si>
    <t>Таблица №2</t>
  </si>
  <si>
    <t>в тыс. руб.</t>
  </si>
  <si>
    <t>в натуральном выражении</t>
  </si>
  <si>
    <t>Экономический эффект</t>
  </si>
  <si>
    <t>Сроки внедрения</t>
  </si>
  <si>
    <t>Источник финансирования</t>
  </si>
  <si>
    <t>Отчет по исполнению мероприятий по энергосбережению</t>
  </si>
  <si>
    <t>3.</t>
  </si>
  <si>
    <t>4.</t>
  </si>
  <si>
    <t>Установка приборов учёта тепловой энергии</t>
  </si>
  <si>
    <t>Примечание</t>
  </si>
  <si>
    <t>Отчет о фактическом исполнении установленных требований</t>
  </si>
  <si>
    <t>Установка приборов учёта сточных вод</t>
  </si>
  <si>
    <t>Замена ламп накаливания на энергосберегающие (по виду деятельности "передача электроэнергии")</t>
  </si>
  <si>
    <t>Замена ламп накаливания на энергосберегающие (по видам деятельности "водоснабжение", "техническое водоснабжение", "водоотведение")</t>
  </si>
  <si>
    <t>В 2018 году на границах с потребителями установлены новые ультразвуковые преобразователи расхода УПР-400Ф-Ст20 (однолучевой, вода, ШК, ПЭП 3-4, без КОФ) - 4 шт.</t>
  </si>
  <si>
    <t>Заменены на светодиодные светильники и прожекторы на насосных станциях питьевого, технического водоснабжения и водоотведения, в бытовках ВИЦ (участок сетей). Вместо ламп накаливания установлены светодиодные светильники и прожекторы: ДСО 01-65-50-Д, ДСБ 01-40-50-Д, ДПБ 01-2х6-001 (с оптико-акустическим датчиком), fhb 01-150, прожекторы Led Flood Light, PFL-S2-SMD.</t>
  </si>
  <si>
    <t>-</t>
  </si>
  <si>
    <t>Замена стеклопакетов в зданиях ГПП-1,2,3 и здании ТМХ (по виду деятельности "передача электроэнергии")</t>
  </si>
  <si>
    <t>По состоянию на 2020 год все светильники заменены на энергосберегающие.
Вместо ламп накаливания установлены светильники светодиодные: LEDALL-RS-OF-INDUSTRY 40W4L-014-PW-KD, LEDALL-Х-RAY-10, LEDALL-40W4L-014, LEDALL-RA-OF-INDASTRY-60W6L-00-014.</t>
  </si>
  <si>
    <t>Приборы учёта сточных вод  установлены за счёт средств ПАО "ЧТПЗ". Средства, планировавшиеся на выполнение данного мероприятия направлены на замену освещения насосных станций и производственных помещений. В 2020 году произведена замена вычислительной части прибора учёта сточных вод, выдававшего показания с большой погрешностью.</t>
  </si>
  <si>
    <t>Отчет по целевым показателям в области энергосбережения и повышения энергетической эффективности</t>
  </si>
  <si>
    <t>Замена оконных блоков на ГПП-1,2,3 и здании ТМХ</t>
  </si>
  <si>
    <t>Капитальный ремонт насосных агрегатов с установкой более экономичных электродвигателей</t>
  </si>
  <si>
    <t>Себестоимость</t>
  </si>
  <si>
    <t>Объём финансирования</t>
  </si>
  <si>
    <t>АО "ТМК Энергосетевая компания"</t>
  </si>
  <si>
    <t>(по доверенности №277 от 10.03.2022 года)</t>
  </si>
  <si>
    <t>__________________Н.А. Новоселов</t>
  </si>
  <si>
    <t>Мероприятие перенесено на c 2021 на 2022 год</t>
  </si>
  <si>
    <t>Мероприятие планировалось к выполнению в 2020 году. Выполнено досрочно в 2019 году.</t>
  </si>
  <si>
    <t>Текущий ремонт теплотрасс с заменой приборов учёта на границах с потребителями</t>
  </si>
  <si>
    <t>Указана стоимость приборов учёта.</t>
  </si>
  <si>
    <t>Заместитель генерального директора по развитию и реализации услуг</t>
  </si>
  <si>
    <t>энергетической эффективности АО "ТМК Энергосетевая компания"</t>
  </si>
  <si>
    <t>Замена изоляции трубопроводов теплофикации в районе насосной станции №1</t>
  </si>
  <si>
    <t>Утепление ворот и входных дверей материалом в насосной станции №1</t>
  </si>
  <si>
    <t>Утепление ворот и входных дверей материалом в насосной станции №2</t>
  </si>
  <si>
    <t>Работа выполнена  хозспособом</t>
  </si>
  <si>
    <t>Работа выполнена силами подрядной организации ООО "ЧУТИ"</t>
  </si>
  <si>
    <t>Утепление дверей фекальной насосной станции №10</t>
  </si>
  <si>
    <t>Утепление дверей фекальной насосной станции №11</t>
  </si>
  <si>
    <t>Утепление дверей фекальной насосной станции №12</t>
  </si>
  <si>
    <t>Наладка и регулировка системы теплоснабжения в соответствии с расчетными нагрузками</t>
  </si>
  <si>
    <t>Замена старых окон на новые энергоэфективные на Насосной станции №1</t>
  </si>
  <si>
    <t>Замена старых окон на новые энергоэфективные на Насосной станции №2</t>
  </si>
  <si>
    <t xml:space="preserve"> Текущий ремонт тепловой изоляции трубопроводов теплофикации 
 "Теплотрасса по эстакаде 3-го ввода тепла, трубопровод для подачи теплофикационной воды".  "Теплотрасса от камеры 12 до оранжереи, трубопровод для подачи теплофикационной воды".
 "Теплотрасса" </t>
  </si>
  <si>
    <t>и повышению энергетической эффективности за 2025 год</t>
  </si>
  <si>
    <t>2025-2028</t>
  </si>
  <si>
    <t>3,8 Гкал/год</t>
  </si>
  <si>
    <t>3,4 Гкал/год</t>
  </si>
  <si>
    <t>15,58 Гкал/год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</si>
</sst>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/>
    <xf numFmtId="0" fontId="3" fillId="0" borderId="0" xfId="0" applyFont="1" applyAlignment="1">
      <alignment horizontal="right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6" fillId="2" borderId="1" xfId="1" applyFont="1" applyFill="1" applyBorder="1" applyAlignment="1">
      <alignment horizontal="left" vertical="center" wrapText="1"/>
    </xf>
    <xf numFmtId="0" fontId="6" fillId="0" borderId="1" xfId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6" fillId="5" borderId="1" xfId="1" applyFont="1" applyFill="1" applyBorder="1" applyAlignment="1">
      <alignment vertical="center" wrapText="1"/>
    </xf>
    <xf numFmtId="164" fontId="1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2" fillId="5" borderId="1" xfId="0" applyFont="1" applyFill="1" applyBorder="1" applyAlignment="1">
      <alignment horizontal="center" vertical="center"/>
    </xf>
    <xf numFmtId="4" fontId="6" fillId="5" borderId="1" xfId="1" applyNumberFormat="1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164" fontId="6" fillId="5" borderId="1" xfId="1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_Формы 01-18 УГЭ проект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R55"/>
  <sheetViews>
    <sheetView topLeftCell="A16" zoomScale="70" zoomScaleNormal="70" workbookViewId="0">
      <selection activeCell="L25" sqref="L25"/>
    </sheetView>
  </sheetViews>
  <sheetFormatPr defaultRowHeight="15" x14ac:dyDescent="0.25"/>
  <cols>
    <col min="1" max="1" width="9.140625" style="1"/>
    <col min="2" max="2" width="43.85546875" style="1" customWidth="1"/>
    <col min="3" max="17" width="12.7109375" style="1" customWidth="1"/>
    <col min="18" max="18" width="68.140625" style="1" customWidth="1"/>
    <col min="19" max="16384" width="9.140625" style="1"/>
  </cols>
  <sheetData>
    <row r="1" spans="1:18" x14ac:dyDescent="0.25">
      <c r="R1" s="2"/>
    </row>
    <row r="2" spans="1:18" x14ac:dyDescent="0.25">
      <c r="A2" s="31" t="s">
        <v>22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x14ac:dyDescent="0.25">
      <c r="A3" s="31" t="s">
        <v>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x14ac:dyDescent="0.25">
      <c r="A4" s="31" t="s">
        <v>45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x14ac:dyDescent="0.25">
      <c r="R5" s="2" t="s">
        <v>10</v>
      </c>
    </row>
    <row r="6" spans="1:18" ht="36.75" customHeight="1" x14ac:dyDescent="0.25">
      <c r="A6" s="30" t="s">
        <v>32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</row>
    <row r="7" spans="1:18" ht="18" customHeight="1" x14ac:dyDescent="0.25"/>
    <row r="8" spans="1:18" ht="26.25" customHeight="1" x14ac:dyDescent="0.25">
      <c r="A8" s="29" t="s">
        <v>0</v>
      </c>
      <c r="B8" s="29" t="s">
        <v>1</v>
      </c>
      <c r="C8" s="29" t="s">
        <v>2</v>
      </c>
      <c r="D8" s="29" t="s">
        <v>5</v>
      </c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</row>
    <row r="9" spans="1:18" ht="26.25" customHeight="1" x14ac:dyDescent="0.25">
      <c r="A9" s="29"/>
      <c r="B9" s="29"/>
      <c r="C9" s="29"/>
      <c r="D9" s="29">
        <v>2019</v>
      </c>
      <c r="E9" s="29"/>
      <c r="F9" s="29">
        <v>2020</v>
      </c>
      <c r="G9" s="29"/>
      <c r="H9" s="29">
        <v>2021</v>
      </c>
      <c r="I9" s="29"/>
      <c r="J9" s="29">
        <v>2022</v>
      </c>
      <c r="K9" s="29"/>
      <c r="L9" s="29">
        <v>2023</v>
      </c>
      <c r="M9" s="29"/>
      <c r="N9" s="29">
        <v>2024</v>
      </c>
      <c r="O9" s="29"/>
      <c r="P9" s="29">
        <v>2025</v>
      </c>
      <c r="Q9" s="29"/>
      <c r="R9" s="29" t="s">
        <v>21</v>
      </c>
    </row>
    <row r="10" spans="1:18" ht="23.25" customHeight="1" x14ac:dyDescent="0.25">
      <c r="A10" s="29"/>
      <c r="B10" s="29"/>
      <c r="C10" s="29"/>
      <c r="D10" s="9" t="s">
        <v>3</v>
      </c>
      <c r="E10" s="9" t="s">
        <v>4</v>
      </c>
      <c r="F10" s="9" t="s">
        <v>3</v>
      </c>
      <c r="G10" s="9" t="s">
        <v>4</v>
      </c>
      <c r="H10" s="9" t="s">
        <v>3</v>
      </c>
      <c r="I10" s="9" t="s">
        <v>4</v>
      </c>
      <c r="J10" s="23" t="s">
        <v>3</v>
      </c>
      <c r="K10" s="23" t="s">
        <v>4</v>
      </c>
      <c r="L10" s="13" t="s">
        <v>3</v>
      </c>
      <c r="M10" s="13" t="s">
        <v>4</v>
      </c>
      <c r="N10" s="25" t="s">
        <v>3</v>
      </c>
      <c r="O10" s="25" t="s">
        <v>4</v>
      </c>
      <c r="P10" s="28" t="s">
        <v>3</v>
      </c>
      <c r="Q10" s="28" t="s">
        <v>4</v>
      </c>
      <c r="R10" s="29"/>
    </row>
    <row r="11" spans="1:18" ht="45" x14ac:dyDescent="0.25">
      <c r="A11" s="9" t="s">
        <v>6</v>
      </c>
      <c r="B11" s="4" t="s">
        <v>20</v>
      </c>
      <c r="C11" s="9" t="s">
        <v>7</v>
      </c>
      <c r="D11" s="8">
        <v>400</v>
      </c>
      <c r="E11" s="8">
        <v>0</v>
      </c>
      <c r="F11" s="8">
        <v>0</v>
      </c>
      <c r="G11" s="8">
        <v>600</v>
      </c>
      <c r="H11" s="8" t="s">
        <v>28</v>
      </c>
      <c r="I11" s="8" t="s">
        <v>28</v>
      </c>
      <c r="J11" s="8" t="s">
        <v>28</v>
      </c>
      <c r="K11" s="8" t="s">
        <v>28</v>
      </c>
      <c r="L11" s="8" t="s">
        <v>28</v>
      </c>
      <c r="M11" s="8" t="s">
        <v>28</v>
      </c>
      <c r="N11" s="8" t="s">
        <v>28</v>
      </c>
      <c r="O11" s="8" t="s">
        <v>28</v>
      </c>
      <c r="P11" s="8" t="s">
        <v>28</v>
      </c>
      <c r="Q11" s="8" t="s">
        <v>28</v>
      </c>
      <c r="R11" s="4" t="s">
        <v>26</v>
      </c>
    </row>
    <row r="12" spans="1:18" ht="90" x14ac:dyDescent="0.25">
      <c r="A12" s="9" t="s">
        <v>8</v>
      </c>
      <c r="B12" s="5" t="s">
        <v>23</v>
      </c>
      <c r="C12" s="9" t="s">
        <v>7</v>
      </c>
      <c r="D12" s="8">
        <v>2000</v>
      </c>
      <c r="E12" s="8">
        <v>0</v>
      </c>
      <c r="F12" s="8">
        <v>0</v>
      </c>
      <c r="G12" s="8">
        <v>180</v>
      </c>
      <c r="H12" s="8" t="s">
        <v>28</v>
      </c>
      <c r="I12" s="8" t="s">
        <v>28</v>
      </c>
      <c r="J12" s="8" t="s">
        <v>28</v>
      </c>
      <c r="K12" s="8" t="s">
        <v>28</v>
      </c>
      <c r="L12" s="8" t="s">
        <v>28</v>
      </c>
      <c r="M12" s="8" t="s">
        <v>28</v>
      </c>
      <c r="N12" s="8" t="s">
        <v>28</v>
      </c>
      <c r="O12" s="8" t="s">
        <v>28</v>
      </c>
      <c r="P12" s="8" t="s">
        <v>28</v>
      </c>
      <c r="Q12" s="8" t="s">
        <v>28</v>
      </c>
      <c r="R12" s="4" t="s">
        <v>31</v>
      </c>
    </row>
    <row r="13" spans="1:18" ht="75" x14ac:dyDescent="0.25">
      <c r="A13" s="9" t="s">
        <v>18</v>
      </c>
      <c r="B13" s="5" t="s">
        <v>24</v>
      </c>
      <c r="C13" s="9" t="s">
        <v>7</v>
      </c>
      <c r="D13" s="9">
        <v>205.6</v>
      </c>
      <c r="E13" s="9">
        <v>317.89</v>
      </c>
      <c r="F13" s="9">
        <v>205.6</v>
      </c>
      <c r="G13" s="9">
        <v>5.43</v>
      </c>
      <c r="H13" s="8" t="s">
        <v>28</v>
      </c>
      <c r="I13" s="8" t="s">
        <v>28</v>
      </c>
      <c r="J13" s="8" t="s">
        <v>28</v>
      </c>
      <c r="K13" s="8" t="s">
        <v>28</v>
      </c>
      <c r="L13" s="8" t="s">
        <v>28</v>
      </c>
      <c r="M13" s="8" t="s">
        <v>28</v>
      </c>
      <c r="N13" s="8" t="s">
        <v>28</v>
      </c>
      <c r="O13" s="8" t="s">
        <v>28</v>
      </c>
      <c r="P13" s="8" t="s">
        <v>28</v>
      </c>
      <c r="Q13" s="8" t="s">
        <v>28</v>
      </c>
      <c r="R13" s="4" t="s">
        <v>30</v>
      </c>
    </row>
    <row r="14" spans="1:18" ht="90" x14ac:dyDescent="0.25">
      <c r="A14" s="9" t="s">
        <v>19</v>
      </c>
      <c r="B14" s="5" t="s">
        <v>25</v>
      </c>
      <c r="C14" s="9" t="s">
        <v>7</v>
      </c>
      <c r="D14" s="8">
        <v>0</v>
      </c>
      <c r="E14" s="8">
        <v>291.21100000000001</v>
      </c>
      <c r="F14" s="8">
        <v>0</v>
      </c>
      <c r="G14" s="8">
        <v>97.72</v>
      </c>
      <c r="H14" s="8" t="s">
        <v>28</v>
      </c>
      <c r="I14" s="8" t="s">
        <v>28</v>
      </c>
      <c r="J14" s="8" t="s">
        <v>28</v>
      </c>
      <c r="K14" s="8" t="s">
        <v>28</v>
      </c>
      <c r="L14" s="8" t="s">
        <v>28</v>
      </c>
      <c r="M14" s="8" t="s">
        <v>28</v>
      </c>
      <c r="N14" s="8" t="s">
        <v>28</v>
      </c>
      <c r="O14" s="8" t="s">
        <v>28</v>
      </c>
      <c r="P14" s="8" t="s">
        <v>28</v>
      </c>
      <c r="Q14" s="8" t="s">
        <v>28</v>
      </c>
      <c r="R14" s="4" t="s">
        <v>27</v>
      </c>
    </row>
    <row r="15" spans="1:18" ht="45" x14ac:dyDescent="0.25">
      <c r="A15" s="9">
        <v>5</v>
      </c>
      <c r="B15" s="5" t="s">
        <v>29</v>
      </c>
      <c r="C15" s="9" t="s">
        <v>7</v>
      </c>
      <c r="D15" s="8" t="s">
        <v>28</v>
      </c>
      <c r="E15" s="8">
        <v>410</v>
      </c>
      <c r="F15" s="8">
        <v>400</v>
      </c>
      <c r="G15" s="8">
        <v>0</v>
      </c>
      <c r="H15" s="8" t="s">
        <v>28</v>
      </c>
      <c r="I15" s="8" t="s">
        <v>28</v>
      </c>
      <c r="J15" s="8" t="s">
        <v>28</v>
      </c>
      <c r="K15" s="8" t="s">
        <v>28</v>
      </c>
      <c r="L15" s="8" t="s">
        <v>28</v>
      </c>
      <c r="M15" s="8" t="s">
        <v>28</v>
      </c>
      <c r="N15" s="8" t="s">
        <v>28</v>
      </c>
      <c r="O15" s="8" t="s">
        <v>28</v>
      </c>
      <c r="P15" s="8" t="s">
        <v>28</v>
      </c>
      <c r="Q15" s="8" t="s">
        <v>28</v>
      </c>
      <c r="R15" s="4" t="s">
        <v>41</v>
      </c>
    </row>
    <row r="16" spans="1:18" ht="30" x14ac:dyDescent="0.25">
      <c r="A16" s="9">
        <v>6</v>
      </c>
      <c r="B16" s="4" t="s">
        <v>33</v>
      </c>
      <c r="C16" s="9" t="s">
        <v>7</v>
      </c>
      <c r="D16" s="9" t="s">
        <v>28</v>
      </c>
      <c r="E16" s="9" t="s">
        <v>28</v>
      </c>
      <c r="F16" s="9" t="s">
        <v>28</v>
      </c>
      <c r="G16" s="9" t="s">
        <v>28</v>
      </c>
      <c r="H16" s="8">
        <v>550</v>
      </c>
      <c r="I16" s="8">
        <v>0</v>
      </c>
      <c r="J16" s="8">
        <v>0</v>
      </c>
      <c r="K16" s="8">
        <v>596.37699999999995</v>
      </c>
      <c r="L16" s="8" t="s">
        <v>28</v>
      </c>
      <c r="M16" s="8" t="s">
        <v>28</v>
      </c>
      <c r="N16" s="8" t="s">
        <v>28</v>
      </c>
      <c r="O16" s="8" t="s">
        <v>28</v>
      </c>
      <c r="P16" s="8" t="s">
        <v>28</v>
      </c>
      <c r="Q16" s="8" t="s">
        <v>28</v>
      </c>
      <c r="R16" s="14" t="s">
        <v>40</v>
      </c>
    </row>
    <row r="17" spans="1:18" ht="45" x14ac:dyDescent="0.3">
      <c r="A17" s="9">
        <v>7</v>
      </c>
      <c r="B17" s="4" t="s">
        <v>34</v>
      </c>
      <c r="C17" s="9" t="s">
        <v>7</v>
      </c>
      <c r="D17" s="9" t="s">
        <v>28</v>
      </c>
      <c r="E17" s="9" t="s">
        <v>28</v>
      </c>
      <c r="F17" s="9" t="s">
        <v>28</v>
      </c>
      <c r="G17" s="9" t="s">
        <v>28</v>
      </c>
      <c r="H17" s="8">
        <v>6000</v>
      </c>
      <c r="I17" s="8">
        <v>12661</v>
      </c>
      <c r="J17" s="8" t="s">
        <v>28</v>
      </c>
      <c r="K17" s="8" t="s">
        <v>28</v>
      </c>
      <c r="L17" s="8" t="s">
        <v>28</v>
      </c>
      <c r="M17" s="8" t="s">
        <v>28</v>
      </c>
      <c r="N17" s="8" t="s">
        <v>28</v>
      </c>
      <c r="O17" s="8" t="s">
        <v>28</v>
      </c>
      <c r="P17" s="8" t="s">
        <v>28</v>
      </c>
      <c r="Q17" s="8" t="s">
        <v>28</v>
      </c>
      <c r="R17" s="10"/>
    </row>
    <row r="18" spans="1:18" ht="30" x14ac:dyDescent="0.25">
      <c r="A18" s="23">
        <v>8</v>
      </c>
      <c r="B18" s="4" t="s">
        <v>42</v>
      </c>
      <c r="C18" s="23" t="s">
        <v>7</v>
      </c>
      <c r="D18" s="23" t="s">
        <v>28</v>
      </c>
      <c r="E18" s="23" t="s">
        <v>28</v>
      </c>
      <c r="F18" s="23" t="s">
        <v>28</v>
      </c>
      <c r="G18" s="23" t="s">
        <v>28</v>
      </c>
      <c r="H18" s="8" t="s">
        <v>28</v>
      </c>
      <c r="I18" s="8" t="s">
        <v>28</v>
      </c>
      <c r="J18" s="8">
        <v>2000</v>
      </c>
      <c r="K18" s="8">
        <f>2924552/1000</f>
        <v>2924.5520000000001</v>
      </c>
      <c r="L18" s="8" t="s">
        <v>28</v>
      </c>
      <c r="M18" s="8" t="s">
        <v>28</v>
      </c>
      <c r="N18" s="8" t="s">
        <v>28</v>
      </c>
      <c r="O18" s="8" t="s">
        <v>28</v>
      </c>
      <c r="P18" s="8" t="s">
        <v>28</v>
      </c>
      <c r="Q18" s="8" t="s">
        <v>28</v>
      </c>
      <c r="R18" s="21" t="s">
        <v>43</v>
      </c>
    </row>
    <row r="19" spans="1:18" ht="47.25" x14ac:dyDescent="0.25">
      <c r="A19" s="23">
        <v>9</v>
      </c>
      <c r="B19" s="11" t="s">
        <v>46</v>
      </c>
      <c r="C19" s="23" t="s">
        <v>7</v>
      </c>
      <c r="D19" s="23" t="s">
        <v>28</v>
      </c>
      <c r="E19" s="23" t="s">
        <v>28</v>
      </c>
      <c r="F19" s="23" t="s">
        <v>28</v>
      </c>
      <c r="G19" s="23" t="s">
        <v>28</v>
      </c>
      <c r="H19" s="8" t="s">
        <v>28</v>
      </c>
      <c r="I19" s="8" t="s">
        <v>28</v>
      </c>
      <c r="J19" s="8" t="s">
        <v>28</v>
      </c>
      <c r="K19" s="8" t="s">
        <v>28</v>
      </c>
      <c r="L19" s="8">
        <v>407.5</v>
      </c>
      <c r="M19" s="8">
        <v>5230</v>
      </c>
      <c r="N19" s="8" t="s">
        <v>28</v>
      </c>
      <c r="O19" s="8" t="s">
        <v>28</v>
      </c>
      <c r="P19" s="8" t="s">
        <v>28</v>
      </c>
      <c r="Q19" s="8" t="s">
        <v>28</v>
      </c>
      <c r="R19" s="21" t="s">
        <v>50</v>
      </c>
    </row>
    <row r="20" spans="1:18" ht="31.5" x14ac:dyDescent="0.25">
      <c r="A20" s="23">
        <v>10</v>
      </c>
      <c r="B20" s="12" t="s">
        <v>47</v>
      </c>
      <c r="C20" s="23" t="s">
        <v>7</v>
      </c>
      <c r="D20" s="23" t="s">
        <v>28</v>
      </c>
      <c r="E20" s="23" t="s">
        <v>28</v>
      </c>
      <c r="F20" s="23" t="s">
        <v>28</v>
      </c>
      <c r="G20" s="23" t="s">
        <v>28</v>
      </c>
      <c r="H20" s="8" t="s">
        <v>28</v>
      </c>
      <c r="I20" s="8" t="s">
        <v>28</v>
      </c>
      <c r="J20" s="8" t="s">
        <v>28</v>
      </c>
      <c r="K20" s="8" t="s">
        <v>28</v>
      </c>
      <c r="L20" s="8">
        <v>26</v>
      </c>
      <c r="M20" s="8">
        <v>32</v>
      </c>
      <c r="N20" s="8" t="s">
        <v>28</v>
      </c>
      <c r="O20" s="8" t="s">
        <v>28</v>
      </c>
      <c r="P20" s="8" t="s">
        <v>28</v>
      </c>
      <c r="Q20" s="8" t="s">
        <v>28</v>
      </c>
      <c r="R20" s="21" t="s">
        <v>49</v>
      </c>
    </row>
    <row r="21" spans="1:18" ht="31.5" x14ac:dyDescent="0.25">
      <c r="A21" s="25">
        <v>11</v>
      </c>
      <c r="B21" s="12" t="s">
        <v>48</v>
      </c>
      <c r="C21" s="25" t="s">
        <v>7</v>
      </c>
      <c r="D21" s="25" t="s">
        <v>28</v>
      </c>
      <c r="E21" s="25" t="s">
        <v>28</v>
      </c>
      <c r="F21" s="25" t="s">
        <v>28</v>
      </c>
      <c r="G21" s="25" t="s">
        <v>28</v>
      </c>
      <c r="H21" s="8" t="s">
        <v>28</v>
      </c>
      <c r="I21" s="8" t="s">
        <v>28</v>
      </c>
      <c r="J21" s="8" t="s">
        <v>28</v>
      </c>
      <c r="K21" s="8" t="s">
        <v>28</v>
      </c>
      <c r="L21" s="8">
        <v>26</v>
      </c>
      <c r="M21" s="8">
        <v>32</v>
      </c>
      <c r="N21" s="8" t="s">
        <v>28</v>
      </c>
      <c r="O21" s="8" t="s">
        <v>28</v>
      </c>
      <c r="P21" s="8" t="s">
        <v>28</v>
      </c>
      <c r="Q21" s="8" t="s">
        <v>28</v>
      </c>
      <c r="R21" s="21" t="s">
        <v>49</v>
      </c>
    </row>
    <row r="22" spans="1:18" ht="31.5" x14ac:dyDescent="0.25">
      <c r="A22" s="25">
        <v>12</v>
      </c>
      <c r="B22" s="12" t="s">
        <v>51</v>
      </c>
      <c r="C22" s="26" t="s">
        <v>7</v>
      </c>
      <c r="D22" s="26" t="s">
        <v>28</v>
      </c>
      <c r="E22" s="26" t="s">
        <v>28</v>
      </c>
      <c r="F22" s="26" t="s">
        <v>28</v>
      </c>
      <c r="G22" s="26" t="s">
        <v>28</v>
      </c>
      <c r="H22" s="8" t="s">
        <v>28</v>
      </c>
      <c r="I22" s="8" t="s">
        <v>28</v>
      </c>
      <c r="J22" s="8" t="s">
        <v>28</v>
      </c>
      <c r="K22" s="8" t="s">
        <v>28</v>
      </c>
      <c r="L22" s="8" t="s">
        <v>28</v>
      </c>
      <c r="M22" s="8" t="s">
        <v>28</v>
      </c>
      <c r="N22" s="8">
        <v>11</v>
      </c>
      <c r="O22" s="27">
        <v>14.6</v>
      </c>
      <c r="P22" s="8" t="s">
        <v>28</v>
      </c>
      <c r="Q22" s="8" t="s">
        <v>28</v>
      </c>
      <c r="R22" s="21" t="s">
        <v>49</v>
      </c>
    </row>
    <row r="23" spans="1:18" ht="31.5" x14ac:dyDescent="0.25">
      <c r="A23" s="25">
        <v>13</v>
      </c>
      <c r="B23" s="12" t="s">
        <v>52</v>
      </c>
      <c r="C23" s="26" t="s">
        <v>7</v>
      </c>
      <c r="D23" s="26" t="s">
        <v>28</v>
      </c>
      <c r="E23" s="26" t="s">
        <v>28</v>
      </c>
      <c r="F23" s="26" t="s">
        <v>28</v>
      </c>
      <c r="G23" s="26" t="s">
        <v>28</v>
      </c>
      <c r="H23" s="8" t="s">
        <v>28</v>
      </c>
      <c r="I23" s="8" t="s">
        <v>28</v>
      </c>
      <c r="J23" s="8" t="s">
        <v>28</v>
      </c>
      <c r="K23" s="8" t="s">
        <v>28</v>
      </c>
      <c r="L23" s="8" t="s">
        <v>28</v>
      </c>
      <c r="M23" s="8" t="s">
        <v>28</v>
      </c>
      <c r="N23" s="8">
        <v>11</v>
      </c>
      <c r="O23" s="27">
        <v>14.6</v>
      </c>
      <c r="P23" s="8" t="s">
        <v>28</v>
      </c>
      <c r="Q23" s="8" t="s">
        <v>28</v>
      </c>
      <c r="R23" s="21" t="s">
        <v>49</v>
      </c>
    </row>
    <row r="24" spans="1:18" ht="31.5" x14ac:dyDescent="0.25">
      <c r="A24" s="28">
        <v>14</v>
      </c>
      <c r="B24" s="12" t="s">
        <v>53</v>
      </c>
      <c r="C24" s="28" t="s">
        <v>7</v>
      </c>
      <c r="D24" s="28" t="s">
        <v>28</v>
      </c>
      <c r="E24" s="28" t="s">
        <v>28</v>
      </c>
      <c r="F24" s="28" t="s">
        <v>28</v>
      </c>
      <c r="G24" s="28" t="s">
        <v>28</v>
      </c>
      <c r="H24" s="8" t="s">
        <v>28</v>
      </c>
      <c r="I24" s="8" t="s">
        <v>28</v>
      </c>
      <c r="J24" s="8" t="s">
        <v>28</v>
      </c>
      <c r="K24" s="8" t="s">
        <v>28</v>
      </c>
      <c r="L24" s="8" t="s">
        <v>28</v>
      </c>
      <c r="M24" s="8" t="s">
        <v>28</v>
      </c>
      <c r="N24" s="8">
        <v>11</v>
      </c>
      <c r="O24" s="27">
        <v>14.6</v>
      </c>
      <c r="P24" s="8" t="s">
        <v>28</v>
      </c>
      <c r="Q24" s="8" t="s">
        <v>28</v>
      </c>
      <c r="R24" s="21" t="s">
        <v>49</v>
      </c>
    </row>
    <row r="25" spans="1:18" ht="47.25" x14ac:dyDescent="0.25">
      <c r="A25" s="28">
        <v>15</v>
      </c>
      <c r="B25" s="12" t="s">
        <v>54</v>
      </c>
      <c r="C25" s="28" t="s">
        <v>7</v>
      </c>
      <c r="D25" s="28" t="s">
        <v>28</v>
      </c>
      <c r="E25" s="28" t="s">
        <v>28</v>
      </c>
      <c r="F25" s="28" t="s">
        <v>28</v>
      </c>
      <c r="G25" s="28" t="s">
        <v>28</v>
      </c>
      <c r="H25" s="8" t="s">
        <v>28</v>
      </c>
      <c r="I25" s="8" t="s">
        <v>28</v>
      </c>
      <c r="J25" s="8" t="s">
        <v>28</v>
      </c>
      <c r="K25" s="8" t="s">
        <v>28</v>
      </c>
      <c r="L25" s="8" t="s">
        <v>28</v>
      </c>
      <c r="M25" s="8" t="s">
        <v>28</v>
      </c>
      <c r="N25" s="8" t="s">
        <v>28</v>
      </c>
      <c r="O25" s="27">
        <v>15</v>
      </c>
      <c r="P25" s="8" t="s">
        <v>28</v>
      </c>
      <c r="Q25" s="8" t="s">
        <v>28</v>
      </c>
      <c r="R25" s="21" t="s">
        <v>49</v>
      </c>
    </row>
    <row r="26" spans="1:18" ht="47.25" x14ac:dyDescent="0.25">
      <c r="A26" s="44">
        <v>16</v>
      </c>
      <c r="B26" s="45" t="s">
        <v>55</v>
      </c>
      <c r="C26" s="44" t="s">
        <v>7</v>
      </c>
      <c r="D26" s="44" t="s">
        <v>28</v>
      </c>
      <c r="E26" s="44" t="s">
        <v>28</v>
      </c>
      <c r="F26" s="44" t="s">
        <v>28</v>
      </c>
      <c r="G26" s="44" t="s">
        <v>28</v>
      </c>
      <c r="H26" s="46" t="s">
        <v>28</v>
      </c>
      <c r="I26" s="46" t="s">
        <v>28</v>
      </c>
      <c r="J26" s="46" t="s">
        <v>28</v>
      </c>
      <c r="K26" s="46" t="s">
        <v>28</v>
      </c>
      <c r="L26" s="46" t="s">
        <v>28</v>
      </c>
      <c r="M26" s="46" t="s">
        <v>28</v>
      </c>
      <c r="N26" s="46" t="s">
        <v>28</v>
      </c>
      <c r="O26" s="46" t="s">
        <v>28</v>
      </c>
      <c r="P26" s="46" t="s">
        <v>28</v>
      </c>
      <c r="Q26" s="46">
        <v>64</v>
      </c>
      <c r="R26" s="47" t="s">
        <v>49</v>
      </c>
    </row>
    <row r="27" spans="1:18" ht="47.25" x14ac:dyDescent="0.25">
      <c r="A27" s="44">
        <v>17</v>
      </c>
      <c r="B27" s="45" t="s">
        <v>56</v>
      </c>
      <c r="C27" s="44" t="s">
        <v>7</v>
      </c>
      <c r="D27" s="44" t="s">
        <v>28</v>
      </c>
      <c r="E27" s="44" t="s">
        <v>28</v>
      </c>
      <c r="F27" s="44" t="s">
        <v>28</v>
      </c>
      <c r="G27" s="44" t="s">
        <v>28</v>
      </c>
      <c r="H27" s="46" t="s">
        <v>28</v>
      </c>
      <c r="I27" s="46" t="s">
        <v>28</v>
      </c>
      <c r="J27" s="46" t="s">
        <v>28</v>
      </c>
      <c r="K27" s="46" t="s">
        <v>28</v>
      </c>
      <c r="L27" s="46" t="s">
        <v>28</v>
      </c>
      <c r="M27" s="46" t="s">
        <v>28</v>
      </c>
      <c r="N27" s="46" t="s">
        <v>28</v>
      </c>
      <c r="O27" s="46" t="s">
        <v>28</v>
      </c>
      <c r="P27" s="46" t="s">
        <v>28</v>
      </c>
      <c r="Q27" s="46">
        <v>88</v>
      </c>
      <c r="R27" s="47" t="s">
        <v>49</v>
      </c>
    </row>
    <row r="28" spans="1:18" ht="126" x14ac:dyDescent="0.25">
      <c r="A28" s="44">
        <v>18</v>
      </c>
      <c r="B28" s="45" t="s">
        <v>57</v>
      </c>
      <c r="C28" s="44" t="s">
        <v>7</v>
      </c>
      <c r="D28" s="44" t="s">
        <v>28</v>
      </c>
      <c r="E28" s="44" t="s">
        <v>28</v>
      </c>
      <c r="F28" s="44" t="s">
        <v>28</v>
      </c>
      <c r="G28" s="44" t="s">
        <v>28</v>
      </c>
      <c r="H28" s="46" t="s">
        <v>28</v>
      </c>
      <c r="I28" s="46" t="s">
        <v>28</v>
      </c>
      <c r="J28" s="46" t="s">
        <v>28</v>
      </c>
      <c r="K28" s="46" t="s">
        <v>28</v>
      </c>
      <c r="L28" s="46" t="s">
        <v>28</v>
      </c>
      <c r="M28" s="46" t="s">
        <v>28</v>
      </c>
      <c r="N28" s="46" t="s">
        <v>28</v>
      </c>
      <c r="O28" s="46" t="s">
        <v>28</v>
      </c>
      <c r="P28" s="46" t="s">
        <v>28</v>
      </c>
      <c r="Q28" s="46">
        <v>2695.54</v>
      </c>
      <c r="R28" s="46" t="s">
        <v>28</v>
      </c>
    </row>
    <row r="30" spans="1:18" ht="18.75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7"/>
    </row>
    <row r="31" spans="1:18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8" ht="15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19" t="s">
        <v>44</v>
      </c>
    </row>
    <row r="33" spans="1:18" ht="15.75" x14ac:dyDescent="0.25">
      <c r="A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19" t="s">
        <v>37</v>
      </c>
    </row>
    <row r="34" spans="1:18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50" t="s">
        <v>38</v>
      </c>
    </row>
    <row r="35" spans="1:18" ht="18.75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16"/>
    </row>
    <row r="36" spans="1:18" ht="18.75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15" t="s">
        <v>39</v>
      </c>
    </row>
    <row r="37" spans="1:18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8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8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8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8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8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8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8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8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8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8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8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5" customHeight="1" x14ac:dyDescent="0.25"/>
  </sheetData>
  <mergeCells count="16">
    <mergeCell ref="C8:C10"/>
    <mergeCell ref="A6:R6"/>
    <mergeCell ref="A2:R2"/>
    <mergeCell ref="A3:R3"/>
    <mergeCell ref="A4:R4"/>
    <mergeCell ref="B8:B10"/>
    <mergeCell ref="A8:A10"/>
    <mergeCell ref="H9:I9"/>
    <mergeCell ref="D8:R8"/>
    <mergeCell ref="R9:R10"/>
    <mergeCell ref="D9:E9"/>
    <mergeCell ref="F9:G9"/>
    <mergeCell ref="L9:M9"/>
    <mergeCell ref="J9:K9"/>
    <mergeCell ref="N9:O9"/>
    <mergeCell ref="P9:Q9"/>
  </mergeCells>
  <pageMargins left="0.70866141732283472" right="0.51181102362204722" top="0.35433070866141736" bottom="0.35433070866141736" header="0.31496062992125984" footer="0.31496062992125984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L25"/>
  <sheetViews>
    <sheetView tabSelected="1" zoomScale="85" zoomScaleNormal="85" workbookViewId="0">
      <selection activeCell="C7" sqref="C7"/>
    </sheetView>
  </sheetViews>
  <sheetFormatPr defaultRowHeight="15.75" x14ac:dyDescent="0.25"/>
  <cols>
    <col min="1" max="1" width="3.28515625" style="17" bestFit="1" customWidth="1"/>
    <col min="2" max="2" width="46" style="17" customWidth="1"/>
    <col min="3" max="4" width="15.7109375" style="17" customWidth="1"/>
    <col min="5" max="5" width="18.5703125" style="17" customWidth="1"/>
    <col min="6" max="6" width="23.140625" style="17" customWidth="1"/>
    <col min="7" max="7" width="19.42578125" style="17" customWidth="1"/>
    <col min="8" max="8" width="23.140625" style="17" customWidth="1"/>
    <col min="9" max="10" width="15.7109375" style="17" customWidth="1"/>
    <col min="11" max="12" width="19.7109375" style="17" customWidth="1"/>
    <col min="13" max="16384" width="9.140625" style="17"/>
  </cols>
  <sheetData>
    <row r="1" spans="1:12" x14ac:dyDescent="0.25">
      <c r="L1" s="17" t="s">
        <v>11</v>
      </c>
    </row>
    <row r="2" spans="1:12" x14ac:dyDescent="0.25">
      <c r="A2" s="32" t="s">
        <v>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x14ac:dyDescent="0.25">
      <c r="A3" s="32" t="s">
        <v>58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5" spans="1:12" ht="30" customHeight="1" x14ac:dyDescent="0.25">
      <c r="A5" s="33" t="s">
        <v>0</v>
      </c>
      <c r="B5" s="33" t="s">
        <v>1</v>
      </c>
      <c r="C5" s="34" t="s">
        <v>36</v>
      </c>
      <c r="D5" s="35"/>
      <c r="E5" s="33" t="s">
        <v>14</v>
      </c>
      <c r="F5" s="33"/>
      <c r="G5" s="33"/>
      <c r="H5" s="33"/>
      <c r="I5" s="33" t="s">
        <v>15</v>
      </c>
      <c r="J5" s="33"/>
      <c r="K5" s="38" t="s">
        <v>16</v>
      </c>
      <c r="L5" s="39"/>
    </row>
    <row r="6" spans="1:12" ht="30" customHeight="1" x14ac:dyDescent="0.25">
      <c r="A6" s="33"/>
      <c r="B6" s="33"/>
      <c r="C6" s="36"/>
      <c r="D6" s="37"/>
      <c r="E6" s="42" t="s">
        <v>13</v>
      </c>
      <c r="F6" s="43"/>
      <c r="G6" s="33" t="s">
        <v>12</v>
      </c>
      <c r="H6" s="33"/>
      <c r="I6" s="33"/>
      <c r="J6" s="33"/>
      <c r="K6" s="40"/>
      <c r="L6" s="41"/>
    </row>
    <row r="7" spans="1:12" ht="30" customHeight="1" x14ac:dyDescent="0.25">
      <c r="A7" s="33"/>
      <c r="B7" s="33"/>
      <c r="C7" s="18" t="s">
        <v>3</v>
      </c>
      <c r="D7" s="18" t="s">
        <v>4</v>
      </c>
      <c r="E7" s="18" t="s">
        <v>3</v>
      </c>
      <c r="F7" s="18" t="s">
        <v>4</v>
      </c>
      <c r="G7" s="18" t="s">
        <v>3</v>
      </c>
      <c r="H7" s="18" t="s">
        <v>4</v>
      </c>
      <c r="I7" s="18" t="s">
        <v>3</v>
      </c>
      <c r="J7" s="18" t="s">
        <v>4</v>
      </c>
      <c r="K7" s="18" t="s">
        <v>3</v>
      </c>
      <c r="L7" s="18" t="s">
        <v>4</v>
      </c>
    </row>
    <row r="8" spans="1:12" ht="69.75" customHeight="1" x14ac:dyDescent="0.25">
      <c r="A8" s="51">
        <v>1</v>
      </c>
      <c r="B8" s="45" t="s">
        <v>55</v>
      </c>
      <c r="C8" s="52" t="s">
        <v>28</v>
      </c>
      <c r="D8" s="53">
        <v>64</v>
      </c>
      <c r="E8" s="54" t="s">
        <v>61</v>
      </c>
      <c r="F8" s="54" t="s">
        <v>61</v>
      </c>
      <c r="G8" s="55">
        <f>3.4*2184.44/1000</f>
        <v>7.4270959999999997</v>
      </c>
      <c r="H8" s="55">
        <f>G8</f>
        <v>7.4270959999999997</v>
      </c>
      <c r="I8" s="54" t="s">
        <v>59</v>
      </c>
      <c r="J8" s="54">
        <v>2025</v>
      </c>
      <c r="K8" s="54" t="s">
        <v>35</v>
      </c>
      <c r="L8" s="54" t="s">
        <v>35</v>
      </c>
    </row>
    <row r="9" spans="1:12" ht="68.25" customHeight="1" x14ac:dyDescent="0.25">
      <c r="A9" s="51">
        <v>2</v>
      </c>
      <c r="B9" s="45" t="s">
        <v>56</v>
      </c>
      <c r="C9" s="52" t="s">
        <v>28</v>
      </c>
      <c r="D9" s="53">
        <v>88</v>
      </c>
      <c r="E9" s="54" t="s">
        <v>60</v>
      </c>
      <c r="F9" s="54" t="s">
        <v>60</v>
      </c>
      <c r="G9" s="55">
        <f>3.8*2184.44/1000</f>
        <v>8.300872</v>
      </c>
      <c r="H9" s="55">
        <f>G9</f>
        <v>8.300872</v>
      </c>
      <c r="I9" s="54" t="s">
        <v>59</v>
      </c>
      <c r="J9" s="54">
        <v>2025</v>
      </c>
      <c r="K9" s="54" t="s">
        <v>35</v>
      </c>
      <c r="L9" s="54" t="s">
        <v>35</v>
      </c>
    </row>
    <row r="10" spans="1:12" ht="141.75" customHeight="1" x14ac:dyDescent="0.25">
      <c r="A10" s="51">
        <v>3</v>
      </c>
      <c r="B10" s="45" t="s">
        <v>57</v>
      </c>
      <c r="C10" s="52" t="s">
        <v>28</v>
      </c>
      <c r="D10" s="53">
        <v>2695.54</v>
      </c>
      <c r="E10" s="54" t="s">
        <v>62</v>
      </c>
      <c r="F10" s="54" t="s">
        <v>62</v>
      </c>
      <c r="G10" s="55">
        <f>15.58*2184.44/1000</f>
        <v>34.033575200000001</v>
      </c>
      <c r="H10" s="55">
        <f>15.58*2184.44/1000</f>
        <v>34.033575200000001</v>
      </c>
      <c r="I10" s="54" t="s">
        <v>59</v>
      </c>
      <c r="J10" s="54">
        <v>2025</v>
      </c>
      <c r="K10" s="54" t="s">
        <v>35</v>
      </c>
      <c r="L10" s="54" t="s">
        <v>35</v>
      </c>
    </row>
    <row r="11" spans="1:12" x14ac:dyDescent="0.25">
      <c r="B11" s="22"/>
      <c r="E11" s="3"/>
      <c r="F11" s="3"/>
      <c r="G11" s="3"/>
      <c r="H11" s="3"/>
    </row>
    <row r="12" spans="1:12" x14ac:dyDescent="0.25">
      <c r="E12" s="3"/>
      <c r="F12" s="3"/>
      <c r="G12" s="3"/>
      <c r="H12" s="3"/>
    </row>
    <row r="14" spans="1:12" x14ac:dyDescent="0.25">
      <c r="L14" s="19" t="s">
        <v>44</v>
      </c>
    </row>
    <row r="15" spans="1:12" x14ac:dyDescent="0.25">
      <c r="L15" s="19" t="s">
        <v>37</v>
      </c>
    </row>
    <row r="16" spans="1:12" x14ac:dyDescent="0.25">
      <c r="J16" s="48"/>
      <c r="K16" s="48"/>
      <c r="L16" s="49" t="s">
        <v>38</v>
      </c>
    </row>
    <row r="17" spans="2:12" x14ac:dyDescent="0.25">
      <c r="F17" s="24">
        <v>74392</v>
      </c>
      <c r="G17" s="24" t="e">
        <f>#REF!/48.2</f>
        <v>#REF!</v>
      </c>
      <c r="H17" s="24" t="e">
        <f>#REF!*G17</f>
        <v>#REF!</v>
      </c>
      <c r="L17" s="20"/>
    </row>
    <row r="18" spans="2:12" x14ac:dyDescent="0.25">
      <c r="F18" s="24">
        <v>53383</v>
      </c>
      <c r="G18" s="24"/>
      <c r="H18" s="24"/>
      <c r="L18" s="19" t="s">
        <v>39</v>
      </c>
    </row>
    <row r="19" spans="2:12" x14ac:dyDescent="0.25">
      <c r="F19" s="24">
        <f>F17-F18</f>
        <v>21009</v>
      </c>
      <c r="G19" s="24"/>
      <c r="H19" s="24"/>
    </row>
    <row r="20" spans="2:12" x14ac:dyDescent="0.25">
      <c r="F20" s="24">
        <v>1.8064400000000001E-2</v>
      </c>
      <c r="G20" s="24"/>
      <c r="H20" s="24"/>
    </row>
    <row r="21" spans="2:12" x14ac:dyDescent="0.25">
      <c r="F21" s="24">
        <v>24</v>
      </c>
      <c r="G21" s="24"/>
      <c r="H21" s="24"/>
    </row>
    <row r="22" spans="2:12" x14ac:dyDescent="0.25">
      <c r="F22" s="24">
        <v>30</v>
      </c>
      <c r="G22" s="24"/>
      <c r="H22" s="24"/>
    </row>
    <row r="23" spans="2:12" x14ac:dyDescent="0.25">
      <c r="F23" s="24">
        <v>7</v>
      </c>
      <c r="G23" s="24"/>
      <c r="H23" s="24"/>
    </row>
    <row r="24" spans="2:12" x14ac:dyDescent="0.25">
      <c r="F24" s="24">
        <f>F20*F21*F22*F23</f>
        <v>91.044576000000006</v>
      </c>
      <c r="G24" s="24"/>
      <c r="H24" s="24"/>
    </row>
    <row r="25" spans="2:12" x14ac:dyDescent="0.25">
      <c r="B25"/>
      <c r="F25" s="24"/>
      <c r="G25" s="24"/>
      <c r="H25" s="24"/>
    </row>
  </sheetData>
  <mergeCells count="10">
    <mergeCell ref="A2:L2"/>
    <mergeCell ref="A3:L3"/>
    <mergeCell ref="A5:A7"/>
    <mergeCell ref="B5:B7"/>
    <mergeCell ref="C5:D6"/>
    <mergeCell ref="E5:H5"/>
    <mergeCell ref="I5:J6"/>
    <mergeCell ref="K5:L6"/>
    <mergeCell ref="E6:F6"/>
    <mergeCell ref="G6:H6"/>
  </mergeCells>
  <pageMargins left="0.51181102362204722" right="0.31496062992125984" top="0.74803149606299213" bottom="0.55118110236220474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 1</vt:lpstr>
      <vt:lpstr>Таблица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Родионов Дмитрий Анатольевич</cp:lastModifiedBy>
  <cp:lastPrinted>2023-04-11T06:42:39Z</cp:lastPrinted>
  <dcterms:created xsi:type="dcterms:W3CDTF">2016-04-18T04:06:46Z</dcterms:created>
  <dcterms:modified xsi:type="dcterms:W3CDTF">2026-04-02T05:31:00Z</dcterms:modified>
</cp:coreProperties>
</file>